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4-2026\передача полномочий\"/>
    </mc:Choice>
  </mc:AlternateContent>
  <xr:revisionPtr revIDLastSave="0" documentId="13_ncr:1_{7842F25F-AFE5-4FD9-A0AF-0B6361027F45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5 полн" sheetId="34" r:id="rId1"/>
  </sheets>
  <definedNames>
    <definedName name="_xlnm.Print_Area" localSheetId="0">'5 полн'!$A$1:$AE$17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34" l="1"/>
  <c r="I12" i="34" l="1"/>
  <c r="H15" i="34" l="1"/>
  <c r="H14" i="34"/>
  <c r="H13" i="34"/>
  <c r="H12" i="34"/>
  <c r="H11" i="34"/>
  <c r="H10" i="34"/>
  <c r="H9" i="34"/>
  <c r="AA8" i="34" l="1"/>
  <c r="Z8" i="34"/>
  <c r="G16" i="34" l="1"/>
  <c r="I15" i="34"/>
  <c r="I14" i="34"/>
  <c r="I13" i="34"/>
  <c r="I11" i="34"/>
  <c r="I10" i="34"/>
  <c r="I9" i="34"/>
  <c r="AD8" i="34"/>
  <c r="AC8" i="34"/>
  <c r="D8" i="34" l="1"/>
  <c r="AB15" i="34" l="1"/>
  <c r="AB11" i="34"/>
  <c r="AB9" i="34"/>
  <c r="AB12" i="34"/>
  <c r="AB14" i="34"/>
  <c r="AB13" i="34"/>
  <c r="J15" i="34"/>
  <c r="J9" i="34" l="1"/>
  <c r="J13" i="34"/>
  <c r="J11" i="34"/>
  <c r="J14" i="34"/>
  <c r="F8" i="34"/>
  <c r="S8" i="34" l="1"/>
  <c r="P11" i="34"/>
  <c r="P9" i="34"/>
  <c r="P15" i="34"/>
  <c r="P14" i="34"/>
  <c r="P13" i="34"/>
  <c r="P12" i="34"/>
  <c r="P10" i="34"/>
  <c r="W15" i="34" l="1"/>
  <c r="W14" i="34"/>
  <c r="W13" i="34"/>
  <c r="W12" i="34"/>
  <c r="W11" i="34"/>
  <c r="W10" i="34"/>
  <c r="W9" i="34"/>
  <c r="W8" i="34" l="1"/>
  <c r="X8" i="34"/>
  <c r="L15" i="34" l="1"/>
  <c r="L14" i="34"/>
  <c r="L13" i="34"/>
  <c r="T12" i="34"/>
  <c r="L12" i="34"/>
  <c r="L11" i="34"/>
  <c r="L10" i="34"/>
  <c r="O8" i="34"/>
  <c r="L9" i="34"/>
  <c r="Y8" i="34"/>
  <c r="R8" i="34"/>
  <c r="N8" i="34"/>
  <c r="M8" i="34"/>
  <c r="E8" i="34"/>
  <c r="C8" i="34"/>
  <c r="G12" i="34" l="1"/>
  <c r="I8" i="34"/>
  <c r="T10" i="34"/>
  <c r="T14" i="34"/>
  <c r="G14" i="34" s="1"/>
  <c r="V8" i="34"/>
  <c r="T9" i="34"/>
  <c r="G9" i="34" s="1"/>
  <c r="T11" i="34"/>
  <c r="G11" i="34" s="1"/>
  <c r="T13" i="34"/>
  <c r="G13" i="34" s="1"/>
  <c r="T15" i="34"/>
  <c r="G15" i="34" s="1"/>
  <c r="L8" i="34"/>
  <c r="U8" i="34"/>
  <c r="T8" i="34" l="1"/>
  <c r="Q8" i="34" l="1"/>
  <c r="P8" i="34" s="1"/>
  <c r="H8" i="34"/>
  <c r="K12" i="34" l="1"/>
  <c r="K15" i="34"/>
  <c r="K13" i="34"/>
  <c r="K14" i="34"/>
  <c r="K11" i="34"/>
  <c r="K9" i="34"/>
  <c r="AB10" i="34" l="1"/>
  <c r="K10" i="34" s="1"/>
  <c r="K8" i="34" s="1"/>
  <c r="AE8" i="34"/>
  <c r="J10" i="34"/>
  <c r="J8" i="34" s="1"/>
  <c r="AB8" i="34" l="1"/>
  <c r="G10" i="34"/>
  <c r="G8" i="34" s="1"/>
</calcChain>
</file>

<file path=xl/sharedStrings.xml><?xml version="1.0" encoding="utf-8"?>
<sst xmlns="http://schemas.openxmlformats.org/spreadsheetml/2006/main" count="60" uniqueCount="50">
  <si>
    <t>Местные бюджеты</t>
  </si>
  <si>
    <t>№      п/п</t>
  </si>
  <si>
    <t>1</t>
  </si>
  <si>
    <t>2</t>
  </si>
  <si>
    <t>Итого по полномочию</t>
  </si>
  <si>
    <t>Софинансирование ФЦП и ОЦП</t>
  </si>
  <si>
    <t>Нераспределенный резерв</t>
  </si>
  <si>
    <t>Поныровский</t>
  </si>
  <si>
    <t>Верхне-Смородинский</t>
  </si>
  <si>
    <t>Возовский</t>
  </si>
  <si>
    <t>Горяйновский</t>
  </si>
  <si>
    <t>Ольховатский</t>
  </si>
  <si>
    <t>Первомайский</t>
  </si>
  <si>
    <t>1-Поныровский</t>
  </si>
  <si>
    <t>2-Поныровский</t>
  </si>
  <si>
    <t>ИТОГО по переданной зарплате</t>
  </si>
  <si>
    <t>ИТОГО по материальным затратам</t>
  </si>
  <si>
    <t>Площадь муниципального жилого фонда (кв.м.) (Пл)</t>
  </si>
  <si>
    <t>18</t>
  </si>
  <si>
    <t xml:space="preserve"> 18. 2</t>
  </si>
  <si>
    <t xml:space="preserve"> 18. 3</t>
  </si>
  <si>
    <t xml:space="preserve"> 18. 4</t>
  </si>
  <si>
    <t xml:space="preserve"> 18. 5</t>
  </si>
  <si>
    <t xml:space="preserve"> 18. 6</t>
  </si>
  <si>
    <t xml:space="preserve"> 18. 7</t>
  </si>
  <si>
    <t xml:space="preserve"> 18.1</t>
  </si>
  <si>
    <t>РАСЧЕТЫ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</si>
  <si>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</si>
  <si>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Протяженность автомобильных дорог (км)</t>
  </si>
  <si>
    <t>3</t>
  </si>
  <si>
    <t>ИТОГО по дорожной деятельности</t>
  </si>
  <si>
    <t>Количество объектов культурного насления, оформленных в собственность</t>
  </si>
  <si>
    <t>ИТОГО по софинансированию ФЦП и ОЦП по результатам отборов</t>
  </si>
  <si>
    <t>Организация выполнения работ по координатному описанию границ населенных пунктов и подготовке карт (планов)</t>
  </si>
  <si>
    <t xml:space="preserve">Организация выполнения в границах поселений ремонтно-строительных работ систем водоснабжения населения, водоотведения 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</si>
  <si>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</t>
  </si>
  <si>
    <t>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</si>
  <si>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содержание специалиста (0,2 ставки) - 51136 руб</t>
  </si>
  <si>
    <t>4</t>
  </si>
  <si>
    <t>5</t>
  </si>
  <si>
    <t xml:space="preserve">матзатраты - 280000 р. </t>
  </si>
  <si>
    <t>матзатраты (10000р*F)</t>
  </si>
  <si>
    <t>областные</t>
  </si>
  <si>
    <t>местные</t>
  </si>
  <si>
    <t xml:space="preserve">ИТОГО по 5-ти полномочиям </t>
  </si>
  <si>
    <t>матзатраты - 5500000 р.</t>
  </si>
  <si>
    <t>Оплата договоров, заключенных в 2022 году</t>
  </si>
  <si>
    <t>Численность населения на 01.01.23г. (чел.) (Н) Всего 10707)</t>
  </si>
  <si>
    <t>распределения межбюджетных трансфертов на 2024 год</t>
  </si>
  <si>
    <t>матзатраты (10,846 рублей * E)*12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</si>
</sst>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73">
    <xf numFmtId="0" fontId="0" fillId="0" borderId="0" xfId="0"/>
    <xf numFmtId="0" fontId="3" fillId="0" borderId="0" xfId="0" applyFont="1"/>
    <xf numFmtId="49" fontId="2" fillId="0" borderId="0" xfId="1" applyNumberFormat="1" applyFont="1" applyBorder="1" applyAlignment="1"/>
    <xf numFmtId="0" fontId="3" fillId="0" borderId="0" xfId="0" applyFont="1" applyAlignment="1"/>
    <xf numFmtId="164" fontId="7" fillId="3" borderId="1" xfId="0" applyNumberFormat="1" applyFont="1" applyFill="1" applyBorder="1" applyAlignment="1">
      <alignment horizontal="left"/>
    </xf>
    <xf numFmtId="9" fontId="8" fillId="0" borderId="0" xfId="1" applyNumberFormat="1" applyFont="1" applyAlignment="1">
      <alignment horizontal="right"/>
    </xf>
    <xf numFmtId="0" fontId="9" fillId="0" borderId="0" xfId="0" applyFont="1"/>
    <xf numFmtId="0" fontId="2" fillId="0" borderId="0" xfId="0" applyFont="1"/>
    <xf numFmtId="49" fontId="11" fillId="0" borderId="0" xfId="0" applyNumberFormat="1" applyFont="1"/>
    <xf numFmtId="3" fontId="6" fillId="3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0" fontId="3" fillId="0" borderId="7" xfId="0" applyFont="1" applyBorder="1" applyAlignment="1"/>
    <xf numFmtId="49" fontId="4" fillId="3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2" fillId="4" borderId="1" xfId="1" applyNumberFormat="1" applyFont="1" applyFill="1" applyBorder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12" fillId="0" borderId="0" xfId="0" applyNumberFormat="1" applyFont="1"/>
    <xf numFmtId="4" fontId="1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right"/>
    </xf>
    <xf numFmtId="3" fontId="6" fillId="6" borderId="1" xfId="1" applyNumberFormat="1" applyFont="1" applyFill="1" applyBorder="1" applyAlignment="1">
      <alignment horizontal="right"/>
    </xf>
    <xf numFmtId="3" fontId="6" fillId="5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vertical="center"/>
    </xf>
    <xf numFmtId="3" fontId="9" fillId="0" borderId="0" xfId="0" applyNumberFormat="1" applyFont="1"/>
    <xf numFmtId="0" fontId="14" fillId="0" borderId="0" xfId="0" applyFont="1" applyAlignment="1">
      <alignment horizont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3" fontId="2" fillId="0" borderId="0" xfId="0" applyNumberFormat="1" applyFont="1"/>
    <xf numFmtId="3" fontId="12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3" fillId="0" borderId="0" xfId="0" applyNumberFormat="1" applyFont="1"/>
    <xf numFmtId="49" fontId="10" fillId="2" borderId="8" xfId="1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/>
    <xf numFmtId="3" fontId="3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horizontal="right" wrapText="1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9" fontId="10" fillId="2" borderId="5" xfId="1" applyNumberFormat="1" applyFont="1" applyFill="1" applyBorder="1" applyAlignment="1">
      <alignment horizontal="center" wrapText="1"/>
    </xf>
    <xf numFmtId="49" fontId="10" fillId="2" borderId="8" xfId="1" applyNumberFormat="1" applyFont="1" applyFill="1" applyBorder="1" applyAlignment="1">
      <alignment horizontal="center" wrapText="1"/>
    </xf>
    <xf numFmtId="49" fontId="10" fillId="2" borderId="6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24"/>
  <sheetViews>
    <sheetView tabSelected="1" view="pageBreakPreview" topLeftCell="H4" zoomScaleSheetLayoutView="100" workbookViewId="0">
      <selection activeCell="E5" sqref="E5:E7"/>
    </sheetView>
  </sheetViews>
  <sheetFormatPr defaultRowHeight="12.75" x14ac:dyDescent="0.2"/>
  <cols>
    <col min="1" max="1" width="7.140625" style="3" customWidth="1"/>
    <col min="2" max="2" width="24.5703125" style="3" customWidth="1"/>
    <col min="3" max="6" width="11.5703125" style="6" customWidth="1"/>
    <col min="7" max="7" width="13.28515625" style="20" customWidth="1"/>
    <col min="8" max="8" width="13.5703125" style="20" customWidth="1"/>
    <col min="9" max="9" width="11.5703125" style="20" customWidth="1"/>
    <col min="10" max="11" width="13" style="20" customWidth="1"/>
    <col min="12" max="12" width="11.85546875" style="6" customWidth="1"/>
    <col min="13" max="13" width="13.7109375" style="6" customWidth="1"/>
    <col min="14" max="14" width="10.85546875" style="6" customWidth="1"/>
    <col min="15" max="15" width="10.85546875" style="1" customWidth="1"/>
    <col min="16" max="16" width="10.85546875" style="6" customWidth="1"/>
    <col min="17" max="18" width="10.42578125" style="1" customWidth="1"/>
    <col min="19" max="19" width="11.42578125" style="1" customWidth="1"/>
    <col min="20" max="21" width="9.42578125" style="1" customWidth="1"/>
    <col min="22" max="22" width="10.28515625" style="1" customWidth="1"/>
    <col min="23" max="23" width="10.42578125" style="1" hidden="1" customWidth="1"/>
    <col min="24" max="24" width="9.42578125" style="1" hidden="1" customWidth="1"/>
    <col min="25" max="27" width="11" style="1" hidden="1" customWidth="1"/>
    <col min="28" max="30" width="11" style="1" customWidth="1"/>
    <col min="31" max="31" width="13.42578125" style="1" customWidth="1"/>
    <col min="32" max="32" width="11.28515625" style="1" bestFit="1" customWidth="1"/>
    <col min="33" max="16384" width="9.140625" style="1"/>
  </cols>
  <sheetData>
    <row r="2" spans="1:32" ht="18.75" x14ac:dyDescent="0.3">
      <c r="G2" s="37" t="s">
        <v>26</v>
      </c>
    </row>
    <row r="3" spans="1:32" ht="18.75" x14ac:dyDescent="0.3">
      <c r="G3" s="37" t="s">
        <v>48</v>
      </c>
    </row>
    <row r="4" spans="1:32" ht="15.75" x14ac:dyDescent="0.25">
      <c r="A4" s="2"/>
      <c r="B4" s="2"/>
      <c r="C4" s="5"/>
      <c r="D4" s="5"/>
      <c r="E4" s="5"/>
      <c r="F4" s="5"/>
      <c r="G4" s="5"/>
      <c r="H4" s="5"/>
      <c r="I4" s="5"/>
      <c r="J4" s="5"/>
      <c r="K4" s="5"/>
      <c r="L4" s="5"/>
      <c r="M4" s="16"/>
      <c r="N4" s="16"/>
      <c r="O4" s="16"/>
      <c r="P4" s="5"/>
    </row>
    <row r="5" spans="1:32" s="11" customFormat="1" ht="223.5" customHeight="1" x14ac:dyDescent="0.2">
      <c r="A5" s="60" t="s">
        <v>1</v>
      </c>
      <c r="B5" s="60" t="s">
        <v>0</v>
      </c>
      <c r="C5" s="60" t="s">
        <v>47</v>
      </c>
      <c r="D5" s="60" t="s">
        <v>28</v>
      </c>
      <c r="E5" s="61" t="s">
        <v>17</v>
      </c>
      <c r="F5" s="38" t="s">
        <v>31</v>
      </c>
      <c r="G5" s="61" t="s">
        <v>44</v>
      </c>
      <c r="H5" s="61" t="s">
        <v>15</v>
      </c>
      <c r="I5" s="61" t="s">
        <v>32</v>
      </c>
      <c r="J5" s="61" t="s">
        <v>16</v>
      </c>
      <c r="K5" s="61" t="s">
        <v>30</v>
      </c>
      <c r="L5" s="67" t="s">
        <v>34</v>
      </c>
      <c r="M5" s="67"/>
      <c r="N5" s="67"/>
      <c r="O5" s="67"/>
      <c r="P5" s="64" t="s">
        <v>35</v>
      </c>
      <c r="Q5" s="65"/>
      <c r="R5" s="65"/>
      <c r="S5" s="66"/>
      <c r="T5" s="71" t="s">
        <v>27</v>
      </c>
      <c r="U5" s="71"/>
      <c r="V5" s="71"/>
      <c r="W5" s="68" t="s">
        <v>33</v>
      </c>
      <c r="X5" s="69"/>
      <c r="Y5" s="69"/>
      <c r="Z5" s="69"/>
      <c r="AA5" s="70"/>
      <c r="AB5" s="64" t="s">
        <v>36</v>
      </c>
      <c r="AC5" s="65"/>
      <c r="AD5" s="65"/>
      <c r="AE5" s="66"/>
    </row>
    <row r="6" spans="1:32" s="11" customFormat="1" ht="87" customHeight="1" x14ac:dyDescent="0.2">
      <c r="A6" s="60"/>
      <c r="B6" s="60"/>
      <c r="C6" s="60"/>
      <c r="D6" s="60"/>
      <c r="E6" s="62"/>
      <c r="F6" s="39"/>
      <c r="G6" s="62"/>
      <c r="H6" s="62"/>
      <c r="I6" s="62"/>
      <c r="J6" s="62"/>
      <c r="K6" s="62"/>
      <c r="L6" s="26" t="s">
        <v>4</v>
      </c>
      <c r="M6" s="25" t="s">
        <v>37</v>
      </c>
      <c r="N6" s="25" t="s">
        <v>5</v>
      </c>
      <c r="O6" s="25" t="s">
        <v>40</v>
      </c>
      <c r="P6" s="26" t="s">
        <v>4</v>
      </c>
      <c r="Q6" s="25" t="s">
        <v>37</v>
      </c>
      <c r="R6" s="25" t="s">
        <v>5</v>
      </c>
      <c r="S6" s="25" t="s">
        <v>49</v>
      </c>
      <c r="T6" s="26" t="s">
        <v>4</v>
      </c>
      <c r="U6" s="30" t="s">
        <v>37</v>
      </c>
      <c r="V6" s="25" t="s">
        <v>41</v>
      </c>
      <c r="W6" s="27" t="s">
        <v>4</v>
      </c>
      <c r="X6" s="30" t="s">
        <v>37</v>
      </c>
      <c r="Y6" s="42" t="s">
        <v>5</v>
      </c>
      <c r="Z6" s="50" t="s">
        <v>42</v>
      </c>
      <c r="AA6" s="50" t="s">
        <v>43</v>
      </c>
      <c r="AB6" s="31" t="s">
        <v>4</v>
      </c>
      <c r="AC6" s="44" t="s">
        <v>37</v>
      </c>
      <c r="AD6" s="43" t="s">
        <v>46</v>
      </c>
      <c r="AE6" s="30" t="s">
        <v>45</v>
      </c>
    </row>
    <row r="7" spans="1:32" s="8" customFormat="1" ht="15.75" customHeight="1" x14ac:dyDescent="0.25">
      <c r="A7" s="60"/>
      <c r="B7" s="60"/>
      <c r="C7" s="60"/>
      <c r="D7" s="60"/>
      <c r="E7" s="63"/>
      <c r="F7" s="40"/>
      <c r="G7" s="63"/>
      <c r="H7" s="63"/>
      <c r="I7" s="63"/>
      <c r="J7" s="63"/>
      <c r="K7" s="63"/>
      <c r="L7" s="72" t="s">
        <v>2</v>
      </c>
      <c r="M7" s="72"/>
      <c r="N7" s="72"/>
      <c r="O7" s="72"/>
      <c r="P7" s="57" t="s">
        <v>3</v>
      </c>
      <c r="Q7" s="58"/>
      <c r="R7" s="58"/>
      <c r="S7" s="59"/>
      <c r="T7" s="72" t="s">
        <v>29</v>
      </c>
      <c r="U7" s="72"/>
      <c r="V7" s="72"/>
      <c r="W7" s="57" t="s">
        <v>38</v>
      </c>
      <c r="X7" s="58"/>
      <c r="Y7" s="59"/>
      <c r="Z7" s="49"/>
      <c r="AA7" s="49"/>
      <c r="AB7" s="57" t="s">
        <v>39</v>
      </c>
      <c r="AC7" s="58"/>
      <c r="AD7" s="58"/>
      <c r="AE7" s="59"/>
    </row>
    <row r="8" spans="1:32" ht="17.25" customHeight="1" x14ac:dyDescent="0.25">
      <c r="A8" s="17" t="s">
        <v>18</v>
      </c>
      <c r="B8" s="4" t="s">
        <v>7</v>
      </c>
      <c r="C8" s="9">
        <f t="shared" ref="C8:AA8" si="0">SUM(C9:C15)</f>
        <v>5846</v>
      </c>
      <c r="D8" s="10">
        <f t="shared" si="0"/>
        <v>236.49</v>
      </c>
      <c r="E8" s="10">
        <f t="shared" si="0"/>
        <v>183.18</v>
      </c>
      <c r="F8" s="9">
        <f t="shared" si="0"/>
        <v>21</v>
      </c>
      <c r="G8" s="34">
        <f t="shared" si="0"/>
        <v>7738386</v>
      </c>
      <c r="H8" s="34">
        <f t="shared" si="0"/>
        <v>204544</v>
      </c>
      <c r="I8" s="34">
        <f t="shared" si="0"/>
        <v>400000</v>
      </c>
      <c r="J8" s="34">
        <f t="shared" si="0"/>
        <v>7133842</v>
      </c>
      <c r="K8" s="34">
        <f t="shared" si="0"/>
        <v>6551136</v>
      </c>
      <c r="L8" s="9">
        <f t="shared" si="0"/>
        <v>851136</v>
      </c>
      <c r="M8" s="9">
        <f t="shared" si="0"/>
        <v>51136</v>
      </c>
      <c r="N8" s="9">
        <f t="shared" si="0"/>
        <v>0</v>
      </c>
      <c r="O8" s="15">
        <f t="shared" si="0"/>
        <v>800000</v>
      </c>
      <c r="P8" s="9">
        <f>SUM(Q8:S8)</f>
        <v>74978</v>
      </c>
      <c r="Q8" s="9">
        <f t="shared" si="0"/>
        <v>51136</v>
      </c>
      <c r="R8" s="15">
        <f t="shared" si="0"/>
        <v>0</v>
      </c>
      <c r="S8" s="9">
        <f t="shared" si="0"/>
        <v>23842</v>
      </c>
      <c r="T8" s="9">
        <f t="shared" si="0"/>
        <v>261136</v>
      </c>
      <c r="U8" s="9">
        <f t="shared" si="0"/>
        <v>51136</v>
      </c>
      <c r="V8" s="9">
        <f t="shared" si="0"/>
        <v>210000</v>
      </c>
      <c r="W8" s="32">
        <f t="shared" si="0"/>
        <v>0</v>
      </c>
      <c r="X8" s="32">
        <f t="shared" si="0"/>
        <v>0</v>
      </c>
      <c r="Y8" s="32">
        <f t="shared" si="0"/>
        <v>0</v>
      </c>
      <c r="Z8" s="32">
        <f t="shared" si="0"/>
        <v>0</v>
      </c>
      <c r="AA8" s="32">
        <f t="shared" si="0"/>
        <v>0</v>
      </c>
      <c r="AB8" s="32">
        <f t="shared" ref="AB8:AE8" si="1">SUM(AB9:AB15)</f>
        <v>6551136</v>
      </c>
      <c r="AC8" s="32">
        <f t="shared" si="1"/>
        <v>51136</v>
      </c>
      <c r="AD8" s="32">
        <f t="shared" si="1"/>
        <v>1000000</v>
      </c>
      <c r="AE8" s="32">
        <f t="shared" si="1"/>
        <v>5500000</v>
      </c>
      <c r="AF8" s="32"/>
    </row>
    <row r="9" spans="1:32" s="7" customFormat="1" ht="15.75" x14ac:dyDescent="0.25">
      <c r="A9" s="18" t="s">
        <v>25</v>
      </c>
      <c r="B9" s="19" t="s">
        <v>8</v>
      </c>
      <c r="C9" s="14">
        <v>679</v>
      </c>
      <c r="D9" s="12">
        <v>48</v>
      </c>
      <c r="E9" s="12"/>
      <c r="F9" s="14">
        <v>3</v>
      </c>
      <c r="G9" s="34">
        <f>SUM(L9+P9+T9+W9+AB9)</f>
        <v>1250082</v>
      </c>
      <c r="H9" s="34">
        <f>SUM(M9+Q9+U9+X9+AC9)</f>
        <v>23756</v>
      </c>
      <c r="I9" s="34">
        <f t="shared" ref="I9:I15" si="2">SUM(N9+R9+Y9+AD9)</f>
        <v>0</v>
      </c>
      <c r="J9" s="34">
        <f t="shared" ref="J9:J15" si="3">SUM(O9+S9+V9+AE9)</f>
        <v>1226326</v>
      </c>
      <c r="K9" s="34">
        <f>SUM(AB9)</f>
        <v>1122265</v>
      </c>
      <c r="L9" s="9">
        <f>SUM(M9:O9)</f>
        <v>85939</v>
      </c>
      <c r="M9" s="14">
        <v>5939</v>
      </c>
      <c r="N9" s="14"/>
      <c r="O9" s="14">
        <v>80000</v>
      </c>
      <c r="P9" s="9">
        <f t="shared" ref="P9:P15" si="4">SUM(Q9:S9)</f>
        <v>5939</v>
      </c>
      <c r="Q9" s="14">
        <v>5939</v>
      </c>
      <c r="R9" s="13"/>
      <c r="S9" s="13"/>
      <c r="T9" s="9">
        <f>SUM(U9:V9)</f>
        <v>35939</v>
      </c>
      <c r="U9" s="14">
        <v>5939</v>
      </c>
      <c r="V9" s="14">
        <v>30000</v>
      </c>
      <c r="W9" s="33">
        <f>SUM(X9:Y9)</f>
        <v>0</v>
      </c>
      <c r="X9" s="14"/>
      <c r="Y9" s="14"/>
      <c r="Z9" s="14"/>
      <c r="AA9" s="14"/>
      <c r="AB9" s="33">
        <f>SUM(AC9:AE9)</f>
        <v>1122265</v>
      </c>
      <c r="AC9" s="14">
        <v>5939</v>
      </c>
      <c r="AD9" s="14"/>
      <c r="AE9" s="51">
        <v>1116326</v>
      </c>
      <c r="AF9" s="45"/>
    </row>
    <row r="10" spans="1:32" s="7" customFormat="1" ht="15.75" x14ac:dyDescent="0.25">
      <c r="A10" s="18" t="s">
        <v>19</v>
      </c>
      <c r="B10" s="19" t="s">
        <v>9</v>
      </c>
      <c r="C10" s="14">
        <v>1437</v>
      </c>
      <c r="D10" s="12">
        <v>31.58</v>
      </c>
      <c r="E10" s="12">
        <v>183.18</v>
      </c>
      <c r="F10" s="14">
        <v>3</v>
      </c>
      <c r="G10" s="34">
        <f t="shared" ref="G10:G15" si="5">SUM(L10+P10+T10+W10+AB10)</f>
        <v>918572</v>
      </c>
      <c r="H10" s="34">
        <f t="shared" ref="H10:H15" si="6">SUM(M10+Q10+U10+X10+AC10)</f>
        <v>50280</v>
      </c>
      <c r="I10" s="34">
        <f t="shared" si="2"/>
        <v>0</v>
      </c>
      <c r="J10" s="34">
        <f t="shared" si="3"/>
        <v>868292</v>
      </c>
      <c r="K10" s="34">
        <f t="shared" ref="K10:K15" si="7">SUM(AB10)</f>
        <v>747020</v>
      </c>
      <c r="L10" s="9">
        <f t="shared" ref="L10:L15" si="8">SUM(M10:O10)</f>
        <v>92570</v>
      </c>
      <c r="M10" s="14">
        <v>12570</v>
      </c>
      <c r="N10" s="14"/>
      <c r="O10" s="14">
        <v>80000</v>
      </c>
      <c r="P10" s="9">
        <f t="shared" si="4"/>
        <v>36412</v>
      </c>
      <c r="Q10" s="14">
        <v>12570</v>
      </c>
      <c r="R10" s="13"/>
      <c r="S10" s="14">
        <v>23842</v>
      </c>
      <c r="T10" s="9">
        <f t="shared" ref="T10:T15" si="9">SUM(U10:V10)</f>
        <v>42570</v>
      </c>
      <c r="U10" s="14">
        <v>12570</v>
      </c>
      <c r="V10" s="14">
        <v>30000</v>
      </c>
      <c r="W10" s="33">
        <f t="shared" ref="W10:W15" si="10">SUM(X10:Y10)</f>
        <v>0</v>
      </c>
      <c r="X10" s="14"/>
      <c r="Y10" s="14"/>
      <c r="Z10" s="14"/>
      <c r="AA10" s="14"/>
      <c r="AB10" s="33">
        <f t="shared" ref="AB10:AB15" si="11">SUM(AC10:AE10)</f>
        <v>747020</v>
      </c>
      <c r="AC10" s="14">
        <v>12570</v>
      </c>
      <c r="AD10" s="14"/>
      <c r="AE10" s="51">
        <v>734450</v>
      </c>
      <c r="AF10" s="45"/>
    </row>
    <row r="11" spans="1:32" s="7" customFormat="1" ht="15.75" x14ac:dyDescent="0.25">
      <c r="A11" s="18" t="s">
        <v>20</v>
      </c>
      <c r="B11" s="19" t="s">
        <v>10</v>
      </c>
      <c r="C11" s="14">
        <v>894</v>
      </c>
      <c r="D11" s="12">
        <v>21.9</v>
      </c>
      <c r="E11" s="12"/>
      <c r="F11" s="14">
        <v>3</v>
      </c>
      <c r="G11" s="34">
        <f t="shared" si="5"/>
        <v>650604</v>
      </c>
      <c r="H11" s="34">
        <f t="shared" si="6"/>
        <v>31280</v>
      </c>
      <c r="I11" s="34">
        <f t="shared" si="2"/>
        <v>0</v>
      </c>
      <c r="J11" s="34">
        <f t="shared" si="3"/>
        <v>619324</v>
      </c>
      <c r="K11" s="34">
        <f t="shared" si="7"/>
        <v>517144</v>
      </c>
      <c r="L11" s="9">
        <f t="shared" si="8"/>
        <v>87820</v>
      </c>
      <c r="M11" s="14">
        <v>7820</v>
      </c>
      <c r="N11" s="14"/>
      <c r="O11" s="14">
        <v>80000</v>
      </c>
      <c r="P11" s="9">
        <f t="shared" si="4"/>
        <v>7820</v>
      </c>
      <c r="Q11" s="14">
        <v>7820</v>
      </c>
      <c r="R11" s="13"/>
      <c r="S11" s="12"/>
      <c r="T11" s="9">
        <f t="shared" si="9"/>
        <v>37820</v>
      </c>
      <c r="U11" s="14">
        <v>7820</v>
      </c>
      <c r="V11" s="14">
        <v>30000</v>
      </c>
      <c r="W11" s="33">
        <f t="shared" si="10"/>
        <v>0</v>
      </c>
      <c r="X11" s="14"/>
      <c r="Y11" s="14"/>
      <c r="Z11" s="14"/>
      <c r="AA11" s="14"/>
      <c r="AB11" s="33">
        <f t="shared" si="11"/>
        <v>517144</v>
      </c>
      <c r="AC11" s="14">
        <v>7820</v>
      </c>
      <c r="AD11" s="14"/>
      <c r="AE11" s="51">
        <v>509324</v>
      </c>
      <c r="AF11" s="45"/>
    </row>
    <row r="12" spans="1:32" s="7" customFormat="1" ht="15.75" x14ac:dyDescent="0.25">
      <c r="A12" s="18" t="s">
        <v>21</v>
      </c>
      <c r="B12" s="19" t="s">
        <v>11</v>
      </c>
      <c r="C12" s="14">
        <v>832</v>
      </c>
      <c r="D12" s="12">
        <v>40.25</v>
      </c>
      <c r="E12" s="12"/>
      <c r="F12" s="14">
        <v>4</v>
      </c>
      <c r="G12" s="34">
        <f t="shared" si="5"/>
        <v>1845198</v>
      </c>
      <c r="H12" s="34">
        <f t="shared" si="6"/>
        <v>29112</v>
      </c>
      <c r="I12" s="34">
        <f>SUM(N12+R12+Y12)</f>
        <v>0</v>
      </c>
      <c r="J12" s="34">
        <f>SUM(O12+S12+V12+AE12+AD12)</f>
        <v>1816086</v>
      </c>
      <c r="K12" s="34">
        <f t="shared" si="7"/>
        <v>1543364</v>
      </c>
      <c r="L12" s="9">
        <f t="shared" si="8"/>
        <v>247278</v>
      </c>
      <c r="M12" s="14">
        <v>7278</v>
      </c>
      <c r="N12" s="14"/>
      <c r="O12" s="14">
        <v>240000</v>
      </c>
      <c r="P12" s="9">
        <f t="shared" si="4"/>
        <v>7278</v>
      </c>
      <c r="Q12" s="14">
        <v>7278</v>
      </c>
      <c r="R12" s="13"/>
      <c r="S12" s="12"/>
      <c r="T12" s="9">
        <f t="shared" si="9"/>
        <v>47278</v>
      </c>
      <c r="U12" s="14">
        <v>7278</v>
      </c>
      <c r="V12" s="14">
        <v>40000</v>
      </c>
      <c r="W12" s="33">
        <f>SUM(X12:Y12)</f>
        <v>0</v>
      </c>
      <c r="X12" s="14"/>
      <c r="Y12" s="14"/>
      <c r="Z12" s="14"/>
      <c r="AA12" s="14"/>
      <c r="AB12" s="33">
        <f t="shared" si="11"/>
        <v>1543364</v>
      </c>
      <c r="AC12" s="14">
        <v>7278</v>
      </c>
      <c r="AD12" s="14">
        <v>600000</v>
      </c>
      <c r="AE12" s="51">
        <v>936086</v>
      </c>
      <c r="AF12" s="45"/>
    </row>
    <row r="13" spans="1:32" s="7" customFormat="1" ht="15.75" x14ac:dyDescent="0.25">
      <c r="A13" s="18" t="s">
        <v>22</v>
      </c>
      <c r="B13" s="19" t="s">
        <v>12</v>
      </c>
      <c r="C13" s="14">
        <v>661</v>
      </c>
      <c r="D13" s="12">
        <v>33.9</v>
      </c>
      <c r="E13" s="12"/>
      <c r="F13" s="14">
        <v>3</v>
      </c>
      <c r="G13" s="34">
        <f t="shared" si="5"/>
        <v>921533</v>
      </c>
      <c r="H13" s="34">
        <f t="shared" si="6"/>
        <v>23128</v>
      </c>
      <c r="I13" s="34">
        <f t="shared" si="2"/>
        <v>0</v>
      </c>
      <c r="J13" s="34">
        <f t="shared" si="3"/>
        <v>898405</v>
      </c>
      <c r="K13" s="34">
        <f t="shared" si="7"/>
        <v>794187</v>
      </c>
      <c r="L13" s="9">
        <f t="shared" si="8"/>
        <v>85782</v>
      </c>
      <c r="M13" s="14">
        <v>5782</v>
      </c>
      <c r="N13" s="14"/>
      <c r="O13" s="14">
        <v>80000</v>
      </c>
      <c r="P13" s="9">
        <f t="shared" si="4"/>
        <v>5782</v>
      </c>
      <c r="Q13" s="14">
        <v>5782</v>
      </c>
      <c r="R13" s="14"/>
      <c r="S13" s="12"/>
      <c r="T13" s="9">
        <f t="shared" si="9"/>
        <v>35782</v>
      </c>
      <c r="U13" s="14">
        <v>5782</v>
      </c>
      <c r="V13" s="14">
        <v>30000</v>
      </c>
      <c r="W13" s="33">
        <f t="shared" si="10"/>
        <v>0</v>
      </c>
      <c r="X13" s="14"/>
      <c r="Y13" s="14"/>
      <c r="Z13" s="53"/>
      <c r="AA13" s="53"/>
      <c r="AB13" s="33">
        <f t="shared" si="11"/>
        <v>794187</v>
      </c>
      <c r="AC13" s="14">
        <v>5782</v>
      </c>
      <c r="AD13" s="14"/>
      <c r="AE13" s="51">
        <v>788405</v>
      </c>
      <c r="AF13" s="45"/>
    </row>
    <row r="14" spans="1:32" s="7" customFormat="1" ht="15.75" x14ac:dyDescent="0.25">
      <c r="A14" s="18" t="s">
        <v>23</v>
      </c>
      <c r="B14" s="19" t="s">
        <v>13</v>
      </c>
      <c r="C14" s="14">
        <v>718</v>
      </c>
      <c r="D14" s="12">
        <v>36.86</v>
      </c>
      <c r="E14" s="12"/>
      <c r="F14" s="14">
        <v>4</v>
      </c>
      <c r="G14" s="34">
        <f t="shared" si="5"/>
        <v>1482366</v>
      </c>
      <c r="H14" s="34">
        <f t="shared" si="6"/>
        <v>25120</v>
      </c>
      <c r="I14" s="34">
        <f t="shared" si="2"/>
        <v>400000</v>
      </c>
      <c r="J14" s="34">
        <f t="shared" si="3"/>
        <v>1057246</v>
      </c>
      <c r="K14" s="34">
        <f t="shared" si="7"/>
        <v>1263526</v>
      </c>
      <c r="L14" s="9">
        <f t="shared" si="8"/>
        <v>166280</v>
      </c>
      <c r="M14" s="14">
        <v>6280</v>
      </c>
      <c r="N14" s="14"/>
      <c r="O14" s="14">
        <v>160000</v>
      </c>
      <c r="P14" s="9">
        <f t="shared" si="4"/>
        <v>6280</v>
      </c>
      <c r="Q14" s="14">
        <v>6280</v>
      </c>
      <c r="R14" s="13"/>
      <c r="S14" s="12"/>
      <c r="T14" s="9">
        <f t="shared" si="9"/>
        <v>46280</v>
      </c>
      <c r="U14" s="14">
        <v>6280</v>
      </c>
      <c r="V14" s="14">
        <v>40000</v>
      </c>
      <c r="W14" s="33">
        <f t="shared" si="10"/>
        <v>0</v>
      </c>
      <c r="X14" s="14"/>
      <c r="Y14" s="14"/>
      <c r="Z14" s="14"/>
      <c r="AA14" s="14"/>
      <c r="AB14" s="33">
        <f t="shared" si="11"/>
        <v>1263526</v>
      </c>
      <c r="AC14" s="14">
        <v>6280</v>
      </c>
      <c r="AD14" s="14">
        <v>400000</v>
      </c>
      <c r="AE14" s="51">
        <v>857246</v>
      </c>
      <c r="AF14" s="45"/>
    </row>
    <row r="15" spans="1:32" s="7" customFormat="1" ht="15.75" x14ac:dyDescent="0.25">
      <c r="A15" s="18" t="s">
        <v>24</v>
      </c>
      <c r="B15" s="19" t="s">
        <v>14</v>
      </c>
      <c r="C15" s="14">
        <v>625</v>
      </c>
      <c r="D15" s="12">
        <v>24</v>
      </c>
      <c r="E15" s="12"/>
      <c r="F15" s="14">
        <v>1</v>
      </c>
      <c r="G15" s="34">
        <f t="shared" si="5"/>
        <v>670031</v>
      </c>
      <c r="H15" s="34">
        <f t="shared" si="6"/>
        <v>21868</v>
      </c>
      <c r="I15" s="34">
        <f t="shared" si="2"/>
        <v>0</v>
      </c>
      <c r="J15" s="34">
        <f t="shared" si="3"/>
        <v>648163</v>
      </c>
      <c r="K15" s="34">
        <f t="shared" si="7"/>
        <v>563630</v>
      </c>
      <c r="L15" s="9">
        <f t="shared" si="8"/>
        <v>85467</v>
      </c>
      <c r="M15" s="14">
        <v>5467</v>
      </c>
      <c r="N15" s="14"/>
      <c r="O15" s="14">
        <v>80000</v>
      </c>
      <c r="P15" s="9">
        <f t="shared" si="4"/>
        <v>5467</v>
      </c>
      <c r="Q15" s="14">
        <v>5467</v>
      </c>
      <c r="R15" s="13"/>
      <c r="S15" s="12"/>
      <c r="T15" s="9">
        <f t="shared" si="9"/>
        <v>15467</v>
      </c>
      <c r="U15" s="14">
        <v>5467</v>
      </c>
      <c r="V15" s="14">
        <v>10000</v>
      </c>
      <c r="W15" s="33">
        <f t="shared" si="10"/>
        <v>0</v>
      </c>
      <c r="X15" s="14"/>
      <c r="Y15" s="14"/>
      <c r="Z15" s="14"/>
      <c r="AA15" s="14"/>
      <c r="AB15" s="33">
        <f t="shared" si="11"/>
        <v>563630</v>
      </c>
      <c r="AC15" s="14">
        <v>5467</v>
      </c>
      <c r="AD15" s="14"/>
      <c r="AE15" s="51">
        <v>558163</v>
      </c>
      <c r="AF15" s="45"/>
    </row>
    <row r="16" spans="1:32" s="23" customFormat="1" ht="15.75" customHeight="1" x14ac:dyDescent="0.2">
      <c r="A16" s="54" t="s">
        <v>6</v>
      </c>
      <c r="B16" s="55"/>
      <c r="C16" s="55"/>
      <c r="D16" s="56"/>
      <c r="E16" s="24"/>
      <c r="F16" s="41"/>
      <c r="G16" s="35">
        <f>SUM(H16:K16)</f>
        <v>0</v>
      </c>
      <c r="H16" s="21"/>
      <c r="I16" s="29"/>
      <c r="J16" s="21"/>
      <c r="K16" s="46"/>
      <c r="L16" s="22"/>
      <c r="M16" s="22"/>
      <c r="N16" s="22"/>
      <c r="P16" s="22"/>
      <c r="Z16" s="52"/>
      <c r="AE16" s="47"/>
      <c r="AF16" s="52"/>
    </row>
    <row r="17" spans="1:31" ht="15.75" customHeight="1" x14ac:dyDescent="0.2">
      <c r="G17" s="28"/>
      <c r="AE17" s="48"/>
    </row>
    <row r="18" spans="1:31" x14ac:dyDescent="0.2">
      <c r="C18" s="36"/>
    </row>
    <row r="20" spans="1:3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P20" s="1"/>
    </row>
    <row r="21" spans="1:3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P21" s="1"/>
    </row>
    <row r="22" spans="1:3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P22" s="1"/>
    </row>
    <row r="23" spans="1:3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P23" s="1"/>
    </row>
    <row r="24" spans="1:3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1"/>
    </row>
  </sheetData>
  <mergeCells count="21">
    <mergeCell ref="K5:K7"/>
    <mergeCell ref="T5:V5"/>
    <mergeCell ref="L7:O7"/>
    <mergeCell ref="T7:V7"/>
    <mergeCell ref="P5:S5"/>
    <mergeCell ref="A16:D16"/>
    <mergeCell ref="P7:S7"/>
    <mergeCell ref="W7:Y7"/>
    <mergeCell ref="AB7:AE7"/>
    <mergeCell ref="A5:A7"/>
    <mergeCell ref="B5:B7"/>
    <mergeCell ref="C5:C7"/>
    <mergeCell ref="D5:D7"/>
    <mergeCell ref="E5:E7"/>
    <mergeCell ref="AB5:AE5"/>
    <mergeCell ref="H5:H7"/>
    <mergeCell ref="I5:I7"/>
    <mergeCell ref="J5:J7"/>
    <mergeCell ref="L5:O5"/>
    <mergeCell ref="G5:G7"/>
    <mergeCell ref="W5:AA5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colBreaks count="1" manualBreakCount="1">
    <brk id="14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полн</vt:lpstr>
      <vt:lpstr>'5 полн'!Область_печати</vt:lpstr>
    </vt:vector>
  </TitlesOfParts>
  <Company>KFINKURSK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Chevichelova_S</dc:creator>
  <cp:lastModifiedBy>Пользователь</cp:lastModifiedBy>
  <cp:lastPrinted>2023-11-08T07:38:26Z</cp:lastPrinted>
  <dcterms:created xsi:type="dcterms:W3CDTF">2005-09-23T11:06:45Z</dcterms:created>
  <dcterms:modified xsi:type="dcterms:W3CDTF">2023-11-08T07:38:28Z</dcterms:modified>
</cp:coreProperties>
</file>