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Лист1!$A$1:$L$225</definedName>
  </definedNames>
  <calcPr calcId="152511"/>
</workbook>
</file>

<file path=xl/calcChain.xml><?xml version="1.0" encoding="utf-8"?>
<calcChain xmlns="http://schemas.openxmlformats.org/spreadsheetml/2006/main">
  <c r="I128" i="1" l="1"/>
  <c r="I24" i="1"/>
  <c r="L203" i="1" l="1"/>
  <c r="K203" i="1"/>
  <c r="J203" i="1"/>
  <c r="I203" i="1"/>
  <c r="H203" i="1"/>
  <c r="G203" i="1"/>
  <c r="L205" i="1"/>
  <c r="K205" i="1"/>
  <c r="J205" i="1"/>
  <c r="I205" i="1"/>
  <c r="H205" i="1"/>
  <c r="G205" i="1"/>
  <c r="H147" i="1"/>
  <c r="L144" i="1"/>
  <c r="K144" i="1"/>
  <c r="J144" i="1"/>
  <c r="I144" i="1"/>
  <c r="H144" i="1"/>
  <c r="G144" i="1"/>
  <c r="H139" i="1"/>
  <c r="H137" i="1" s="1"/>
  <c r="J150" i="1" l="1"/>
  <c r="I65" i="1" l="1"/>
  <c r="I186" i="1"/>
  <c r="L147" i="1" l="1"/>
  <c r="K147" i="1"/>
  <c r="J147" i="1"/>
  <c r="J146" i="1" s="1"/>
  <c r="I147" i="1"/>
  <c r="G147" i="1"/>
  <c r="J201" i="1" l="1"/>
  <c r="J62" i="1"/>
  <c r="K34" i="1"/>
  <c r="L111" i="1" l="1"/>
  <c r="K111" i="1"/>
  <c r="J111" i="1"/>
  <c r="I111" i="1"/>
  <c r="H111" i="1"/>
  <c r="G111" i="1"/>
  <c r="L221" i="1" l="1"/>
  <c r="K221" i="1"/>
  <c r="J221" i="1"/>
  <c r="I221" i="1"/>
  <c r="H221" i="1"/>
  <c r="G221" i="1"/>
  <c r="L89" i="1"/>
  <c r="L88" i="1" s="1"/>
  <c r="K89" i="1"/>
  <c r="K88" i="1" s="1"/>
  <c r="J89" i="1"/>
  <c r="J88" i="1" s="1"/>
  <c r="I89" i="1"/>
  <c r="I88" i="1" s="1"/>
  <c r="H89" i="1"/>
  <c r="H88" i="1" s="1"/>
  <c r="G89" i="1"/>
  <c r="G88" i="1" s="1"/>
  <c r="L150" i="1" l="1"/>
  <c r="L146" i="1" s="1"/>
  <c r="K150" i="1"/>
  <c r="K146" i="1" s="1"/>
  <c r="I150" i="1"/>
  <c r="H150" i="1"/>
  <c r="G150" i="1"/>
  <c r="L218" i="1" l="1"/>
  <c r="K218" i="1"/>
  <c r="J218" i="1"/>
  <c r="I218" i="1"/>
  <c r="H218" i="1"/>
  <c r="G218" i="1"/>
  <c r="H146" i="1"/>
  <c r="G146" i="1"/>
  <c r="I146" i="1"/>
  <c r="I62" i="1"/>
  <c r="L167" i="1" l="1"/>
  <c r="K167" i="1"/>
  <c r="J167" i="1"/>
  <c r="I167" i="1"/>
  <c r="H167" i="1"/>
  <c r="G167" i="1"/>
  <c r="L56" i="1" l="1"/>
  <c r="K56" i="1"/>
  <c r="J56" i="1"/>
  <c r="H56" i="1"/>
  <c r="G56" i="1"/>
  <c r="L177" i="1" l="1"/>
  <c r="K177" i="1"/>
  <c r="J177" i="1"/>
  <c r="I177" i="1"/>
  <c r="H177" i="1"/>
  <c r="G177" i="1"/>
  <c r="L13" i="1" l="1"/>
  <c r="K13" i="1"/>
  <c r="J13" i="1"/>
  <c r="J12" i="1" s="1"/>
  <c r="I13" i="1"/>
  <c r="I12" i="1" s="1"/>
  <c r="H13" i="1"/>
  <c r="G13" i="1"/>
  <c r="I121" i="1" l="1"/>
  <c r="G115" i="1"/>
  <c r="L115" i="1"/>
  <c r="K115" i="1"/>
  <c r="J115" i="1"/>
  <c r="I115" i="1"/>
  <c r="H115" i="1"/>
  <c r="I22" i="1" l="1"/>
  <c r="G192" i="1" l="1"/>
  <c r="G80" i="1"/>
  <c r="J22" i="1" l="1"/>
  <c r="K22" i="1"/>
  <c r="L22" i="1"/>
  <c r="L210" i="1" l="1"/>
  <c r="K210" i="1"/>
  <c r="J210" i="1"/>
  <c r="I210" i="1"/>
  <c r="H210" i="1"/>
  <c r="G132" i="1"/>
  <c r="H128" i="1"/>
  <c r="G100" i="1"/>
  <c r="L135" i="1"/>
  <c r="K135" i="1"/>
  <c r="J135" i="1"/>
  <c r="I135" i="1"/>
  <c r="H135" i="1"/>
  <c r="G135" i="1"/>
  <c r="G131" i="1" s="1"/>
  <c r="H132" i="1"/>
  <c r="I132" i="1"/>
  <c r="I131" i="1" s="1"/>
  <c r="J132" i="1"/>
  <c r="K132" i="1"/>
  <c r="K131" i="1" s="1"/>
  <c r="L132" i="1"/>
  <c r="L113" i="1"/>
  <c r="K113" i="1"/>
  <c r="J113" i="1"/>
  <c r="I113" i="1"/>
  <c r="H113" i="1"/>
  <c r="G113" i="1"/>
  <c r="L108" i="1"/>
  <c r="K108" i="1"/>
  <c r="J108" i="1"/>
  <c r="I108" i="1"/>
  <c r="H108" i="1"/>
  <c r="G108" i="1"/>
  <c r="L100" i="1"/>
  <c r="K100" i="1"/>
  <c r="J100" i="1"/>
  <c r="I100" i="1"/>
  <c r="H100" i="1"/>
  <c r="L131" i="1" l="1"/>
  <c r="J131" i="1"/>
  <c r="H131" i="1"/>
  <c r="G34" i="1" l="1"/>
  <c r="L28" i="1"/>
  <c r="K28" i="1"/>
  <c r="J28" i="1"/>
  <c r="I28" i="1"/>
  <c r="H28" i="1"/>
  <c r="G28" i="1"/>
  <c r="L26" i="1"/>
  <c r="K26" i="1"/>
  <c r="J26" i="1"/>
  <c r="I26" i="1"/>
  <c r="H26" i="1"/>
  <c r="G26" i="1"/>
  <c r="L24" i="1"/>
  <c r="K24" i="1"/>
  <c r="J24" i="1"/>
  <c r="H24" i="1"/>
  <c r="G24" i="1"/>
  <c r="H22" i="1"/>
  <c r="G22" i="1"/>
  <c r="L186" i="1" l="1"/>
  <c r="K186" i="1"/>
  <c r="J186" i="1"/>
  <c r="H186" i="1"/>
  <c r="G186" i="1"/>
  <c r="L161" i="1" l="1"/>
  <c r="K161" i="1"/>
  <c r="J161" i="1"/>
  <c r="I161" i="1"/>
  <c r="H161" i="1"/>
  <c r="G161" i="1"/>
  <c r="L62" i="1" l="1"/>
  <c r="H62" i="1"/>
  <c r="G62" i="1"/>
  <c r="I56" i="1" l="1"/>
  <c r="L21" i="1" l="1"/>
  <c r="K21" i="1"/>
  <c r="J21" i="1"/>
  <c r="I21" i="1"/>
  <c r="H21" i="1"/>
  <c r="G21" i="1"/>
  <c r="I48" i="1" l="1"/>
  <c r="I80" i="1"/>
  <c r="L105" i="1" l="1"/>
  <c r="K105" i="1"/>
  <c r="J105" i="1"/>
  <c r="I105" i="1"/>
  <c r="H105" i="1"/>
  <c r="L125" i="1"/>
  <c r="K125" i="1"/>
  <c r="J125" i="1"/>
  <c r="I125" i="1"/>
  <c r="H125" i="1"/>
  <c r="G125" i="1"/>
  <c r="L48" i="1" l="1"/>
  <c r="L47" i="1" s="1"/>
  <c r="L46" i="1" s="1"/>
  <c r="K48" i="1"/>
  <c r="K47" i="1" s="1"/>
  <c r="K46" i="1" s="1"/>
  <c r="J48" i="1"/>
  <c r="J47" i="1" s="1"/>
  <c r="J46" i="1" s="1"/>
  <c r="I47" i="1"/>
  <c r="I46" i="1" s="1"/>
  <c r="H48" i="1"/>
  <c r="H47" i="1" s="1"/>
  <c r="H46" i="1" s="1"/>
  <c r="G48" i="1"/>
  <c r="G47" i="1" s="1"/>
  <c r="G46" i="1" s="1"/>
  <c r="L36" i="1" l="1"/>
  <c r="K36" i="1"/>
  <c r="J36" i="1"/>
  <c r="I36" i="1"/>
  <c r="H36" i="1"/>
  <c r="G36" i="1"/>
  <c r="J184" i="1" l="1"/>
  <c r="J156" i="1"/>
  <c r="K39" i="1" l="1"/>
  <c r="I198" i="1" l="1"/>
  <c r="I201" i="1"/>
  <c r="L119" i="1" l="1"/>
  <c r="K119" i="1"/>
  <c r="J119" i="1"/>
  <c r="I119" i="1"/>
  <c r="H119" i="1"/>
  <c r="G119" i="1"/>
  <c r="L117" i="1" l="1"/>
  <c r="K117" i="1"/>
  <c r="J117" i="1"/>
  <c r="I117" i="1"/>
  <c r="H117" i="1"/>
  <c r="G117" i="1"/>
  <c r="G210" i="1"/>
  <c r="L207" i="1"/>
  <c r="K207" i="1"/>
  <c r="J207" i="1"/>
  <c r="J200" i="1" s="1"/>
  <c r="I207" i="1"/>
  <c r="I200" i="1" s="1"/>
  <c r="H207" i="1"/>
  <c r="G207" i="1"/>
  <c r="L158" i="1"/>
  <c r="K158" i="1"/>
  <c r="J158" i="1"/>
  <c r="I158" i="1"/>
  <c r="H158" i="1"/>
  <c r="G158" i="1"/>
  <c r="L96" i="1"/>
  <c r="K96" i="1"/>
  <c r="J96" i="1"/>
  <c r="I96" i="1"/>
  <c r="H96" i="1"/>
  <c r="G96" i="1"/>
  <c r="G105" i="1"/>
  <c r="L121" i="1"/>
  <c r="K121" i="1"/>
  <c r="J121" i="1"/>
  <c r="H121" i="1"/>
  <c r="G121" i="1"/>
  <c r="G53" i="1" l="1"/>
  <c r="G41" i="1"/>
  <c r="L179" i="1" l="1"/>
  <c r="K179" i="1"/>
  <c r="J179" i="1"/>
  <c r="I179" i="1"/>
  <c r="I163" i="1"/>
  <c r="L190" i="1"/>
  <c r="K190" i="1"/>
  <c r="J190" i="1"/>
  <c r="I190" i="1"/>
  <c r="H190" i="1"/>
  <c r="G190" i="1"/>
  <c r="L192" i="1"/>
  <c r="K192" i="1"/>
  <c r="J192" i="1"/>
  <c r="I192" i="1"/>
  <c r="H192" i="1"/>
  <c r="L194" i="1"/>
  <c r="K194" i="1"/>
  <c r="J194" i="1"/>
  <c r="I194" i="1"/>
  <c r="H194" i="1"/>
  <c r="G194" i="1"/>
  <c r="L173" i="1" l="1"/>
  <c r="K173" i="1"/>
  <c r="J173" i="1"/>
  <c r="I173" i="1"/>
  <c r="H173" i="1"/>
  <c r="G173" i="1"/>
  <c r="L169" i="1"/>
  <c r="K169" i="1"/>
  <c r="J169" i="1"/>
  <c r="I169" i="1"/>
  <c r="H169" i="1"/>
  <c r="G169" i="1"/>
  <c r="L83" i="1"/>
  <c r="K83" i="1"/>
  <c r="J83" i="1"/>
  <c r="I83" i="1"/>
  <c r="H83" i="1"/>
  <c r="G83" i="1"/>
  <c r="H60" i="1"/>
  <c r="H55" i="1" s="1"/>
  <c r="H32" i="1"/>
  <c r="L34" i="1" l="1"/>
  <c r="J34" i="1"/>
  <c r="L123" i="1" l="1"/>
  <c r="K123" i="1"/>
  <c r="J123" i="1"/>
  <c r="I123" i="1"/>
  <c r="H123" i="1"/>
  <c r="H99" i="1" s="1"/>
  <c r="G123" i="1"/>
  <c r="L128" i="1"/>
  <c r="K128" i="1"/>
  <c r="J128" i="1"/>
  <c r="G128" i="1"/>
  <c r="L139" i="1"/>
  <c r="L137" i="1" s="1"/>
  <c r="K139" i="1"/>
  <c r="K137" i="1" s="1"/>
  <c r="J139" i="1"/>
  <c r="J137" i="1" s="1"/>
  <c r="I139" i="1"/>
  <c r="I137" i="1" s="1"/>
  <c r="G139" i="1"/>
  <c r="G137" i="1" s="1"/>
  <c r="G70" i="1"/>
  <c r="L53" i="1"/>
  <c r="K53" i="1"/>
  <c r="J53" i="1"/>
  <c r="I53" i="1"/>
  <c r="H53" i="1"/>
  <c r="K99" i="1" l="1"/>
  <c r="K98" i="1" s="1"/>
  <c r="J99" i="1"/>
  <c r="J98" i="1" s="1"/>
  <c r="I99" i="1"/>
  <c r="I98" i="1" s="1"/>
  <c r="G99" i="1"/>
  <c r="G98" i="1" s="1"/>
  <c r="L99" i="1"/>
  <c r="L98" i="1" s="1"/>
  <c r="H98" i="1"/>
  <c r="H165" i="1" l="1"/>
  <c r="H41" i="1" l="1"/>
  <c r="L41" i="1" l="1"/>
  <c r="K41" i="1"/>
  <c r="J41" i="1"/>
  <c r="I41" i="1"/>
  <c r="G92" i="1" l="1"/>
  <c r="G91" i="1" s="1"/>
  <c r="H92" i="1"/>
  <c r="H91" i="1" s="1"/>
  <c r="I92" i="1"/>
  <c r="J92" i="1"/>
  <c r="J91" i="1" s="1"/>
  <c r="K92" i="1"/>
  <c r="K91" i="1" s="1"/>
  <c r="L92" i="1"/>
  <c r="L91" i="1" s="1"/>
  <c r="I91" i="1" l="1"/>
  <c r="J87" i="1"/>
  <c r="L87" i="1"/>
  <c r="K87" i="1"/>
  <c r="H87" i="1"/>
  <c r="G87" i="1"/>
  <c r="I87" i="1" l="1"/>
  <c r="I34" i="1"/>
  <c r="I32" i="1"/>
  <c r="I31" i="1" l="1"/>
  <c r="L196" i="1"/>
  <c r="K196" i="1"/>
  <c r="J196" i="1"/>
  <c r="I196" i="1"/>
  <c r="H196" i="1"/>
  <c r="G196" i="1"/>
  <c r="L175" i="1" l="1"/>
  <c r="K175" i="1"/>
  <c r="J175" i="1"/>
  <c r="I175" i="1"/>
  <c r="H175" i="1"/>
  <c r="G175" i="1"/>
  <c r="L171" i="1"/>
  <c r="K171" i="1"/>
  <c r="J171" i="1"/>
  <c r="I171" i="1"/>
  <c r="H171" i="1"/>
  <c r="G171" i="1"/>
  <c r="L70" i="1" l="1"/>
  <c r="K70" i="1"/>
  <c r="J70" i="1"/>
  <c r="I70" i="1"/>
  <c r="I68" i="1" s="1"/>
  <c r="I67" i="1" s="1"/>
  <c r="H70" i="1"/>
  <c r="J198" i="1" l="1"/>
  <c r="I209" i="1" l="1"/>
  <c r="I188" i="1" l="1"/>
  <c r="I184" i="1"/>
  <c r="I182" i="1"/>
  <c r="I165" i="1"/>
  <c r="I160" i="1" s="1"/>
  <c r="I156" i="1"/>
  <c r="I155" i="1" s="1"/>
  <c r="I181" i="1" l="1"/>
  <c r="I101" i="1"/>
  <c r="I75" i="1"/>
  <c r="I74" i="1" s="1"/>
  <c r="I64" i="1"/>
  <c r="I60" i="1"/>
  <c r="I55" i="1" s="1"/>
  <c r="I51" i="1"/>
  <c r="I44" i="1"/>
  <c r="I43" i="1" s="1"/>
  <c r="J44" i="1"/>
  <c r="I50" i="1" l="1"/>
  <c r="I154" i="1"/>
  <c r="I79" i="1"/>
  <c r="I73" i="1" s="1"/>
  <c r="I39" i="1"/>
  <c r="I20" i="1"/>
  <c r="I216" i="1"/>
  <c r="I215" i="1" s="1"/>
  <c r="I214" i="1" s="1"/>
  <c r="I220" i="1"/>
  <c r="G220" i="1"/>
  <c r="G216" i="1"/>
  <c r="G215" i="1" s="1"/>
  <c r="G214" i="1" s="1"/>
  <c r="H216" i="1"/>
  <c r="G209" i="1"/>
  <c r="G201" i="1"/>
  <c r="G200" i="1" s="1"/>
  <c r="G198" i="1"/>
  <c r="G188" i="1"/>
  <c r="G184" i="1"/>
  <c r="G182" i="1"/>
  <c r="G179" i="1"/>
  <c r="G165" i="1"/>
  <c r="G163" i="1"/>
  <c r="G156" i="1"/>
  <c r="G155" i="1" s="1"/>
  <c r="G101" i="1"/>
  <c r="G75" i="1"/>
  <c r="G74" i="1" s="1"/>
  <c r="G68" i="1"/>
  <c r="G67" i="1" s="1"/>
  <c r="G65" i="1"/>
  <c r="G64" i="1" s="1"/>
  <c r="G60" i="1"/>
  <c r="G51" i="1"/>
  <c r="G43" i="1"/>
  <c r="G39" i="1"/>
  <c r="G32" i="1"/>
  <c r="G20" i="1"/>
  <c r="G12" i="1"/>
  <c r="I153" i="1" l="1"/>
  <c r="G160" i="1"/>
  <c r="G55" i="1"/>
  <c r="G50" i="1" s="1"/>
  <c r="G181" i="1"/>
  <c r="G31" i="1"/>
  <c r="I30" i="1"/>
  <c r="I11" i="1" s="1"/>
  <c r="G79" i="1"/>
  <c r="G73" i="1" s="1"/>
  <c r="H209" i="1"/>
  <c r="L220" i="1"/>
  <c r="K220" i="1"/>
  <c r="J220" i="1"/>
  <c r="H220" i="1"/>
  <c r="L216" i="1"/>
  <c r="L215" i="1" s="1"/>
  <c r="L214" i="1" s="1"/>
  <c r="K216" i="1"/>
  <c r="K215" i="1" s="1"/>
  <c r="K214" i="1" s="1"/>
  <c r="J216" i="1"/>
  <c r="J215" i="1" s="1"/>
  <c r="J214" i="1" s="1"/>
  <c r="H215" i="1"/>
  <c r="H214" i="1" s="1"/>
  <c r="L209" i="1"/>
  <c r="K209" i="1"/>
  <c r="J209" i="1"/>
  <c r="L201" i="1"/>
  <c r="L200" i="1" s="1"/>
  <c r="K201" i="1"/>
  <c r="K200" i="1" s="1"/>
  <c r="H201" i="1"/>
  <c r="H200" i="1" s="1"/>
  <c r="L198" i="1"/>
  <c r="K198" i="1"/>
  <c r="H198" i="1"/>
  <c r="L188" i="1"/>
  <c r="K188" i="1"/>
  <c r="J188" i="1"/>
  <c r="H188" i="1"/>
  <c r="L184" i="1"/>
  <c r="K184" i="1"/>
  <c r="H184" i="1"/>
  <c r="L182" i="1"/>
  <c r="K182" i="1"/>
  <c r="J182" i="1"/>
  <c r="H182" i="1"/>
  <c r="H179" i="1"/>
  <c r="L165" i="1"/>
  <c r="K165" i="1"/>
  <c r="K160" i="1" s="1"/>
  <c r="J165" i="1"/>
  <c r="L163" i="1"/>
  <c r="K163" i="1"/>
  <c r="J163" i="1"/>
  <c r="H163" i="1"/>
  <c r="L156" i="1"/>
  <c r="L155" i="1" s="1"/>
  <c r="K156" i="1"/>
  <c r="K155" i="1" s="1"/>
  <c r="J155" i="1"/>
  <c r="H156" i="1"/>
  <c r="H155" i="1" s="1"/>
  <c r="H160" i="1" l="1"/>
  <c r="G153" i="1"/>
  <c r="L160" i="1"/>
  <c r="J160" i="1"/>
  <c r="H181" i="1"/>
  <c r="J181" i="1"/>
  <c r="K181" i="1"/>
  <c r="K153" i="1" s="1"/>
  <c r="L181" i="1"/>
  <c r="I225" i="1"/>
  <c r="G154" i="1"/>
  <c r="L80" i="1"/>
  <c r="K80" i="1"/>
  <c r="J80" i="1"/>
  <c r="H80" i="1"/>
  <c r="L75" i="1"/>
  <c r="K75" i="1"/>
  <c r="J75" i="1"/>
  <c r="H75" i="1"/>
  <c r="H154" i="1" l="1"/>
  <c r="L153" i="1"/>
  <c r="H153" i="1"/>
  <c r="J153" i="1"/>
  <c r="L154" i="1"/>
  <c r="K154" i="1"/>
  <c r="J154" i="1"/>
  <c r="L101" i="1" l="1"/>
  <c r="K101" i="1"/>
  <c r="J101" i="1"/>
  <c r="H101" i="1"/>
  <c r="K79" i="1"/>
  <c r="L74" i="1"/>
  <c r="K74" i="1"/>
  <c r="J74" i="1"/>
  <c r="H79" i="1"/>
  <c r="H74" i="1"/>
  <c r="L68" i="1"/>
  <c r="L67" i="1" s="1"/>
  <c r="K68" i="1"/>
  <c r="K67" i="1" s="1"/>
  <c r="J68" i="1"/>
  <c r="J67" i="1" s="1"/>
  <c r="H68" i="1"/>
  <c r="H67" i="1" s="1"/>
  <c r="L60" i="1"/>
  <c r="L55" i="1" s="1"/>
  <c r="K60" i="1"/>
  <c r="J60" i="1"/>
  <c r="J55" i="1" s="1"/>
  <c r="L65" i="1"/>
  <c r="L64" i="1" s="1"/>
  <c r="K65" i="1"/>
  <c r="K64" i="1" s="1"/>
  <c r="J65" i="1"/>
  <c r="J64" i="1" s="1"/>
  <c r="H65" i="1"/>
  <c r="L51" i="1"/>
  <c r="K51" i="1"/>
  <c r="J51" i="1"/>
  <c r="J50" i="1" s="1"/>
  <c r="H51" i="1"/>
  <c r="L44" i="1"/>
  <c r="L43" i="1" s="1"/>
  <c r="K44" i="1"/>
  <c r="K43" i="1" s="1"/>
  <c r="J43" i="1"/>
  <c r="H44" i="1"/>
  <c r="H43" i="1" s="1"/>
  <c r="L39" i="1"/>
  <c r="J39" i="1"/>
  <c r="H39" i="1"/>
  <c r="H34" i="1"/>
  <c r="H31" i="1" s="1"/>
  <c r="L32" i="1"/>
  <c r="L31" i="1" s="1"/>
  <c r="K32" i="1"/>
  <c r="K31" i="1" s="1"/>
  <c r="K30" i="1" s="1"/>
  <c r="J32" i="1"/>
  <c r="J31" i="1" s="1"/>
  <c r="L20" i="1"/>
  <c r="K20" i="1"/>
  <c r="J20" i="1"/>
  <c r="H20" i="1"/>
  <c r="L12" i="1"/>
  <c r="K12" i="1"/>
  <c r="H12" i="1"/>
  <c r="L50" i="1" l="1"/>
  <c r="K73" i="1"/>
  <c r="H64" i="1"/>
  <c r="H50" i="1" s="1"/>
  <c r="K55" i="1"/>
  <c r="K50" i="1" s="1"/>
  <c r="L30" i="1"/>
  <c r="H73" i="1"/>
  <c r="J30" i="1"/>
  <c r="L79" i="1"/>
  <c r="L73" i="1" s="1"/>
  <c r="J79" i="1"/>
  <c r="J73" i="1" s="1"/>
  <c r="H30" i="1"/>
  <c r="J11" i="1" l="1"/>
  <c r="J225" i="1" s="1"/>
  <c r="K11" i="1"/>
  <c r="K225" i="1" s="1"/>
  <c r="L11" i="1"/>
  <c r="L225" i="1" s="1"/>
  <c r="H11" i="1"/>
  <c r="H225" i="1" s="1"/>
  <c r="G30" i="1"/>
  <c r="G11" i="1" l="1"/>
  <c r="G225" i="1" s="1"/>
</calcChain>
</file>

<file path=xl/sharedStrings.xml><?xml version="1.0" encoding="utf-8"?>
<sst xmlns="http://schemas.openxmlformats.org/spreadsheetml/2006/main" count="571" uniqueCount="416">
  <si>
    <t>РЕЕСТР</t>
  </si>
  <si>
    <t xml:space="preserve">источников доходов бюджета Поныровского района Курской области </t>
  </si>
  <si>
    <t>Прогноз доходов бюджета</t>
  </si>
  <si>
    <t>Код строки</t>
  </si>
  <si>
    <t>Наименование главного администратора доходов бюджета</t>
  </si>
  <si>
    <t>Классификация доходов бюджета</t>
  </si>
  <si>
    <t>код</t>
  </si>
  <si>
    <t>наименование</t>
  </si>
  <si>
    <t>Номер реестровой записи</t>
  </si>
  <si>
    <t>Наименование группы источников доходов бюджетов / наименование источника дохода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</si>
  <si>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</si>
  <si>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</si>
  <si>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</si>
  <si>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</si>
  <si>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</si>
  <si>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</si>
  <si>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 xml:space="preserve">1 01 02010 01 0000 110 </t>
  </si>
  <si>
    <t>1 01 02020 01 0000 110</t>
  </si>
  <si>
    <t>1 01 02030 01 0000 110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</si>
  <si>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</si>
  <si>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</si>
  <si>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</si>
  <si>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</si>
  <si>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</si>
  <si>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 учётом установленных дифференцированных нормативов отчислений в местные бюджеты</t>
  </si>
  <si>
    <t>1 03 02250 01 0000 110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</si>
  <si>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</si>
  <si>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</si>
  <si>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 xml:space="preserve">1 05 00000  00 0000 000 </t>
  </si>
  <si>
    <t xml:space="preserve">НАЛОГИ НА СОВОКУПНЫЙ ДОХОД </t>
  </si>
  <si>
    <t>1 05 01000 00 0000 110</t>
  </si>
  <si>
    <t>Налог, взимаемый в связи с применением упрощённой системы налогообложения</t>
  </si>
  <si>
    <t>1 05 01010 01 0000 110</t>
  </si>
  <si>
    <t>1 05 01011 01 0000 110</t>
  </si>
  <si>
    <t>1 05 01020 01 0000 110</t>
  </si>
  <si>
    <t>1 05 01021 01 0000 110</t>
  </si>
  <si>
    <t>1 05 02000 02 0000 110</t>
  </si>
  <si>
    <t>Единый налог на вменённый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</si>
  <si>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</si>
  <si>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</si>
  <si>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</si>
  <si>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</si>
  <si>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</si>
  <si>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</si>
  <si>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</si>
  <si>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</si>
  <si>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</si>
  <si>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</si>
  <si>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</si>
  <si>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</si>
  <si>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>Проценты, полученные от предоставления бюджетных кредитов внутри страны</t>
  </si>
  <si>
    <t>1 11 03050 05 0000 120</t>
  </si>
  <si>
    <t>Проценты, полученные от предоставления бюджетных кредитов внутри страны за счёт средств бюджетов муниципальных районов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</si>
  <si>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</si>
  <si>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учрежденгий, а также имущества государственных и муниципальных унитарных предприятий, в том числе казённых)</t>
  </si>
  <si>
    <t>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</si>
  <si>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</si>
  <si>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</si>
  <si>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</si>
  <si>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</si>
  <si>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</si>
  <si>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</si>
  <si>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</si>
  <si>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</si>
  <si>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1 12 00000 00 0000 000 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</si>
  <si>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</si>
  <si>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</si>
  <si>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</si>
  <si>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</si>
  <si>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</si>
  <si>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</si>
  <si>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</si>
  <si>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</si>
  <si>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</si>
  <si>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</si>
  <si>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</si>
  <si>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</si>
  <si>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</si>
  <si>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</si>
  <si>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</si>
  <si>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</si>
  <si>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</si>
  <si>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понесённых в связи с эксплуатацией имущества</t>
  </si>
  <si>
    <t>1 13 02065 05 0000 130</t>
  </si>
  <si>
    <t>Доходы, поступающие в порядке возмещения расходов, понесённых в связи с эксплуатацией имущества муниципальных районов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</si>
  <si>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</si>
  <si>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</si>
  <si>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</si>
  <si>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</si>
  <si>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</si>
  <si>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</si>
  <si>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</si>
  <si>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</si>
  <si>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</si>
  <si>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</si>
  <si>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</si>
  <si>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</si>
  <si>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</si>
  <si>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</si>
  <si>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</si>
  <si>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</si>
  <si>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</si>
  <si>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</si>
  <si>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1 16 90050 05 0000 140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</si>
  <si>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</si>
  <si>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1 17 00000 00 0000 000</t>
  </si>
  <si>
    <t>ПРОЧИЕ НЕНАЛОГОВЫЕ ДОХОДЫ</t>
  </si>
  <si>
    <t xml:space="preserve">2 00 00000 00 0000 000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</si>
  <si>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</si>
  <si>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</si>
  <si>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</si>
  <si>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</si>
  <si>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</si>
  <si>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</si>
  <si>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</si>
  <si>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</si>
  <si>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</si>
  <si>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</si>
  <si>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</si>
  <si>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</si>
  <si>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</si>
  <si>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</si>
  <si>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заключёнными соглашениями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</si>
  <si>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 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</si>
  <si>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</si>
  <si>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</si>
  <si>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</si>
  <si>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</si>
  <si>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2 18 00000 00 0000 000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</si>
  <si>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</si>
  <si>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</si>
  <si>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</si>
  <si>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</si>
  <si>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</si>
  <si>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Федеральная служба по надзору в сфере природопользования</t>
  </si>
  <si>
    <t>Федеральная налоговая служба (Управление Федеральной налоговой службы по Курской области)</t>
  </si>
  <si>
    <t>Управление финансов администрации Поныровского района Курской области</t>
  </si>
  <si>
    <t>Отдел образования администрации Поныровского района курской области</t>
  </si>
  <si>
    <t xml:space="preserve"> Отдел культуры, по делам молодёжи, ФК и спорту администрации Поныровского района Курской области</t>
  </si>
  <si>
    <t xml:space="preserve"> Отдел образования администрации Поныровского района Курской области </t>
  </si>
  <si>
    <t>ВСЕГО ДОХОДОВ</t>
  </si>
  <si>
    <t xml:space="preserve"> </t>
  </si>
  <si>
    <t>Плата за размещение отходов производства</t>
  </si>
  <si>
    <t>1 12 01041 01 0000 120</t>
  </si>
  <si>
    <t>1 12 01042 01 0000 120</t>
  </si>
  <si>
    <t>Плата за размещение твёрдых коммунальных отходов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</si>
  <si>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</si>
  <si>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</si>
  <si>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обеспечение развития и укрепления материально- технической базы домов культуры в населённых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</si>
  <si>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 технической базы домов культуры в населённых пунктах с числом жителей до 50 тысяч человек</t>
  </si>
  <si>
    <t>Субсидии бюджетам на реализацию мероприятий по обеспечению жильём молодых семей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</si>
  <si>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</si>
  <si>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</si>
  <si>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Министерство юстиции Российской Федерации</t>
  </si>
  <si>
    <t>Отдел социального обеспечения Поныровского района</t>
  </si>
  <si>
    <t>1 14 02000 00 0000 000</t>
  </si>
  <si>
    <t>2 02 10000 00 0000 150</t>
  </si>
  <si>
    <t xml:space="preserve">2 02 15001 05 0000 150 </t>
  </si>
  <si>
    <t xml:space="preserve">2 02 20000 00 0000 150 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</si>
  <si>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</si>
  <si>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</si>
  <si>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</si>
  <si>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</si>
  <si>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</si>
  <si>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</si>
  <si>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</si>
  <si>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</si>
  <si>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</si>
  <si>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>2 02 30027 00 0000 150</t>
  </si>
  <si>
    <t>2 02 30027 05 0000 150</t>
  </si>
  <si>
    <t>2 02 35120 00 0000 150</t>
  </si>
  <si>
    <t>2 02 35120 05 0000 150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</si>
  <si>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</si>
  <si>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</si>
  <si>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</si>
  <si>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</si>
  <si>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</si>
  <si>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2 07 05020 05 0000 150</t>
  </si>
  <si>
    <t>2 07 05000 05 0000 150</t>
  </si>
  <si>
    <t>2 07 05030 05 0000 150</t>
  </si>
  <si>
    <t>2 18 60010 05 0000 150</t>
  </si>
  <si>
    <t>2 18 00000 05 0000 150</t>
  </si>
  <si>
    <t>2 18 00000 00 0000 150</t>
  </si>
  <si>
    <t>2 19 60010 05 0000 150</t>
  </si>
  <si>
    <t>2 19 00000 05 0000 150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</si>
  <si>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</si>
  <si>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</si>
  <si>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1 05 04000 02 0000 110</t>
  </si>
  <si>
    <t>1 05 04020 02 0000 110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</si>
  <si>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</si>
  <si>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</si>
  <si>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</si>
  <si>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1 16 01000 01 0000 140</t>
  </si>
  <si>
    <t>Административные штрафы,установленные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</si>
  <si>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</si>
  <si>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</si>
  <si>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</si>
  <si>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</si>
  <si>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</si>
  <si>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</si>
  <si>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</si>
  <si>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</si>
  <si>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</si>
  <si>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</si>
  <si>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казённым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</si>
  <si>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</si>
  <si>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</si>
  <si>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</si>
  <si>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</si>
  <si>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</si>
  <si>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</si>
  <si>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</si>
  <si>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действующим в 2019 году</t>
  </si>
  <si>
    <t>1 16 10123 01 0000 140</t>
  </si>
  <si>
    <t>1 16 10129 01 0000 140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</si>
  <si>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</si>
  <si>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1 16 01070 01 0000 140</t>
  </si>
  <si>
    <t>1 16 01073 01 0000 140</t>
  </si>
  <si>
    <t>2 02 35302 05 0000 150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</si>
  <si>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</si>
  <si>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</si>
  <si>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</si>
  <si>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</si>
  <si>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</si>
  <si>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1 17 15000 00 0000 150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</si>
  <si>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</si>
  <si>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</si>
  <si>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</si>
  <si>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</si>
  <si>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2 02 35930 00 0000 150</t>
  </si>
  <si>
    <t>2 02 35930 05 0000 150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</si>
  <si>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</si>
  <si>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</si>
  <si>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1 17 15030 05 0000 150</t>
  </si>
  <si>
    <t>Инициативные платежи, зачисляемые в бюджеты муниципальных районов</t>
  </si>
  <si>
    <t>Инициативные платежи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</si>
  <si>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</si>
  <si>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1 14 06020 00 0000 430</t>
  </si>
  <si>
    <t>1 14 06025 05 0000 430</t>
  </si>
  <si>
    <t>Доходы от продажи земельных участков, государственная собственность на которые  разграничена (за исключением земелных участков бюджетных и автономных учреждений)</t>
  </si>
  <si>
    <t>1 16 01150 01 0000 140</t>
  </si>
  <si>
    <t>1 16 01153 01 0000 140</t>
  </si>
  <si>
    <t>Межрайонная инспекция Федеральной налоговой  службы №5 по Курской области</t>
  </si>
  <si>
    <t xml:space="preserve">2 02 15002 05 0000 150 </t>
  </si>
  <si>
    <t>Дотации бюджетам муниципальных районов на поддержку мер по обеспечению сбалансированности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</si>
  <si>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</si>
  <si>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</si>
  <si>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</si>
  <si>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1 16 01133 01 0000 140</t>
  </si>
  <si>
    <t>1 16 01130 01 0000 140</t>
  </si>
  <si>
    <t>1 16 01140 01 0000 140</t>
  </si>
  <si>
    <t xml:space="preserve">2 02 15001 00 0000 150 </t>
  </si>
  <si>
    <t xml:space="preserve">2 02 15002 00 0000 150 </t>
  </si>
  <si>
    <t>Дотации бюджетам  на поддержку мер по обеспечению сбалансированности бюджетов</t>
  </si>
  <si>
    <t xml:space="preserve">1 09 00000 010 0000 000 </t>
  </si>
  <si>
    <t xml:space="preserve">1 09 07000 00 0000 110 </t>
  </si>
  <si>
    <t xml:space="preserve">1 09 07030 00 0000 110 </t>
  </si>
  <si>
    <t xml:space="preserve">1 09 07033 05 0000 110 </t>
  </si>
  <si>
    <t xml:space="preserve">ЗАДОЛЖЕННОСТЬ И ПЕРЕРАСЧЕТЫ ПО ОТМЕЧЕННЫМ НАЛОГАМ, СБОРАМ И ИНЫМ ОБЯЗАТЕЛЬНЫМ ПЛАТЕЖАМ </t>
  </si>
  <si>
    <t>Прочие налоги и сборы (по отменённым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</si>
  <si>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</si>
  <si>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</si>
  <si>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тыс.руб.</t>
  </si>
  <si>
    <t>1 03 02231 01 0000 110</t>
  </si>
  <si>
    <t>1 03 02241 01 0000 110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</si>
  <si>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</si>
  <si>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</si>
  <si>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</si>
  <si>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</si>
  <si>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</si>
  <si>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</si>
  <si>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</si>
  <si>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</si>
  <si>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</si>
  <si>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</si>
  <si>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1 01 02080 01 0000 110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</si>
  <si>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</si>
  <si>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1 05 02020 02 0000 110</t>
  </si>
  <si>
    <t>Единый налог на вменённый доход для отдельных видов деятельности (за налоговые периоды, истекшие до 1 января 2011 года)</t>
  </si>
  <si>
    <t xml:space="preserve">КОМИТЕТ ПО УПРАВЛЕНИЮ ИМУЩЕСТВОМ КУРСКОЙ ОБЛАСТИ </t>
  </si>
  <si>
    <t>1 11 05030 00 0000 120</t>
  </si>
  <si>
    <t>1 11 05035 05 0000 120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</si>
  <si>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</si>
  <si>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</si>
  <si>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земелных участков муниципальных бюджетных и автономных учреждений)</t>
  </si>
  <si>
    <t>1 16 01080 01 0000 140</t>
  </si>
  <si>
    <t>1 16 01143 01 0000 140</t>
  </si>
  <si>
    <t>1 16 07000 00 0000 140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</si>
  <si>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</si>
  <si>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казённым учреждением,Центральным банком Российской Федерации,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</si>
  <si>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</si>
  <si>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казённым учреждением) муниципального района</t>
  </si>
  <si>
    <t>Отдел образования администрации Поныровского района Курской области</t>
  </si>
  <si>
    <t>Субсидии бюджетам муниципальных районов на реализацию мероприятий по обеспечению жильём молодых семей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</si>
  <si>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</si>
  <si>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</si>
  <si>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</si>
  <si>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</si>
  <si>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2 02 35082 00 0000 150</t>
  </si>
  <si>
    <t>2 02 35082 05 0000 150</t>
  </si>
  <si>
    <t>КОМИТЕТ СОЦИАЛЬНОГО ОБЕСПЕЧЕНИЯ. МКТЕРИНСТВА И ДЕТСТВА КУРСКОЙ ОБЛАСТИ</t>
  </si>
  <si>
    <t>УПРАВЛЕНИЕ ПО ОБЕСПЕЧЕНИЮ ДЕЯТЕЛЬНОСТИ МИРОВЫХ СУДЕЙ КУРСКОЙ ОБЛАСТИ</t>
  </si>
  <si>
    <t xml:space="preserve">АДМИНИСТРАЦИЯ ПОНЫРОВСКОГО РАЙОНА КУРСКОЙ ОБЛАСТИ </t>
  </si>
  <si>
    <t>УПРАВЛЕНИЕ МИНИСТЕРСТВА ВНУТРЕННИХ ДЕЛ РОССИЙСКОЙ ФЕДЕРАЦИИ ПО КУРСКОЙ ОБЛАСТИ</t>
  </si>
  <si>
    <t>УПРАВЛЕНИЕ ФЕДЕРАЛЬНОЙ АНТИМОНОПОЛЬНОЙ СЛУЖБЫ ПО КУРСКОЙ ОБЛАСТИ</t>
  </si>
  <si>
    <t>УПРАВЛЕНИЕ ФИНАНСОВ АДМИНИСТРАЦИИ ПОНЫРОВСКОГО РАЙОНА КУРСКОЙ ОБЛАСТИ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</si>
  <si>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</si>
  <si>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</si>
  <si>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</si>
  <si>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</si>
  <si>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</si>
  <si>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</si>
  <si>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</si>
  <si>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</si>
  <si>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</si>
  <si>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</si>
  <si>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</si>
  <si>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</si>
  <si>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</si>
  <si>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</si>
  <si>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</si>
  <si>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</si>
  <si>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</si>
  <si>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</si>
  <si>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</si>
  <si>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</si>
  <si>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</si>
  <si>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Управление Федеральной налоговой службы по Курской области</t>
  </si>
  <si>
    <t>1 01 02130 01 0000 110</t>
  </si>
  <si>
    <t>2 02 25098 00 0000 150</t>
  </si>
  <si>
    <t>Субсидии бюджетам на обновление метериально-технической базы для организации учебно- 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</si>
  <si>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</si>
  <si>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</si>
  <si>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</si>
  <si>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</si>
  <si>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</si>
  <si>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</si>
  <si>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</si>
  <si>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</si>
  <si>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</si>
  <si>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</si>
  <si>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Субвенции бюджетам на содержание ребёнка, находящегося под опекой, попечительством, а также вознаграждение, причитающееся опекуну (попечителю), приёмному родителю</t>
  </si>
  <si>
    <t>1 11 09080 00 0000 120</t>
  </si>
  <si>
    <t>1 11 09080 05 0000 120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</si>
  <si>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</si>
  <si>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</si>
  <si>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</si>
  <si>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</si>
  <si>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</si>
  <si>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</si>
  <si>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</si>
  <si>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</si>
  <si>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</si>
  <si>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</si>
  <si>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КОМИТЕТ СОЦИАЛЬНОГО ОБЕСПЕЧЕНИЯ. МАТЕРИНСТВА И ДЕТСТВА КУРСКОЙ ОБЛАСТИ</t>
  </si>
  <si>
    <t>1 17 01000 00 0000 180</t>
  </si>
  <si>
    <t>1 17 01050 05 0000 180</t>
  </si>
  <si>
    <t>Невыясненные поступления</t>
  </si>
  <si>
    <t>Невыясненные поступления, зачисляемые в бюджеты муниципальных районов</t>
  </si>
  <si>
    <t>2 08 00000 00 0000 000</t>
  </si>
  <si>
    <t>2 08 05000 05 0000 150</t>
  </si>
  <si>
    <t>ПЕРЕЧИСЛЕНИЯ ДЛЯ ОСУЩЕСТВЛЕНИЯ ВОЗВРАТА (ЗАЧЁТА)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</si>
  <si>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(зачёта)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</si>
  <si>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</si>
  <si>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</si>
  <si>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</si>
  <si>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</si>
  <si>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Прогноз доходов бюджета на 2024 г. (текущий финансовый год)</t>
  </si>
  <si>
    <t>Оценка исполнения 2024г. (текущий финансовый год)</t>
  </si>
  <si>
    <t>на 2025 год (очередной финансовый год)</t>
  </si>
  <si>
    <t>на 2026 год (первый год планового периода)</t>
  </si>
  <si>
    <t>на 2027 год (второй год  планового периода)</t>
  </si>
  <si>
    <t>1 11 09000 00 0000 00 120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</si>
  <si>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</si>
  <si>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</si>
  <si>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</si>
  <si>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</si>
  <si>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</si>
  <si>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</si>
  <si>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</si>
  <si>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</si>
  <si>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</si>
  <si>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1 14 02050 00 0000 410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</si>
  <si>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</si>
  <si>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2 19 25304 05 0000 150</t>
  </si>
  <si>
    <t>2 19 25750 05 0000 150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</si>
  <si>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</si>
  <si>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субсидий на реализацию мероприятий по модернизации школьных систем образования из бюджетов муниципальных районов</t>
  </si>
  <si>
    <t>1 16 01090 01 0000 140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</si>
  <si>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</si>
  <si>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</si>
  <si>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</si>
  <si>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2 02 49999 00 0000 150</t>
  </si>
  <si>
    <t>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</si>
  <si>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</si>
  <si>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</si>
  <si>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</si>
  <si>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 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</si>
  <si>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</si>
  <si>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</si>
  <si>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НАЛОГИ НА ТОВАРЫ (РАБОТЫ, УСЛУГИ), РЕАЛИЗУЕМЫЕ НА ТЕРРИТОРИИ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</si>
  <si>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</si>
  <si>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 </t>
  </si>
  <si>
    <t>на " 01  " ноября" 2024 года</t>
  </si>
  <si>
    <t>Кассовые поступления в текущем финансовом году (по состоянию на 01 ноября 2024 г.)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</si>
  <si>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</si>
  <si>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</si>
  <si>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</si>
  <si>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вуозмещении вреда, причиненного окружающей среде на особо охраняемых природных территориях местного значения</t>
  </si>
  <si>
    <t>2 02 49001 00 0000 150</t>
  </si>
  <si>
    <t>Межбюджетные трансферты, передаваемые бюджетам, за счёт средств резервного фонда Правительства Российской Федерации</t>
  </si>
  <si>
    <t>2 02 45050 00 0000 150</t>
  </si>
  <si>
    <t>2 02 45050 05 0000 150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</si>
  <si>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</si>
  <si>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2 02 49001 05 0000 150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</si>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</sst>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  <charset val="204"/>
    </font>
    <font>
      <b/>
      <sz val="12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8" fillId="2" borderId="0" xfId="0" applyFont="1" applyFill="1" applyAlignment="1"/>
    <xf numFmtId="0" fontId="8" fillId="2" borderId="11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8" fillId="2" borderId="0" xfId="2" applyFont="1" applyFill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9" fontId="8" fillId="2" borderId="1" xfId="3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2" applyFont="1" applyFill="1" applyBorder="1" applyAlignment="1">
      <alignment horizontal="center" wrapText="1"/>
    </xf>
    <xf numFmtId="0" fontId="1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wrapText="1"/>
    </xf>
    <xf numFmtId="0" fontId="14" fillId="2" borderId="0" xfId="0" applyFont="1" applyFill="1" applyAlignment="1">
      <alignment wrapText="1"/>
    </xf>
    <xf numFmtId="0" fontId="13" fillId="2" borderId="0" xfId="0" applyFont="1" applyFill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justify" vertical="center"/>
    </xf>
    <xf numFmtId="0" fontId="3" fillId="2" borderId="6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0" xfId="0" applyFont="1" applyFill="1"/>
    <xf numFmtId="0" fontId="3" fillId="3" borderId="1" xfId="0" applyFont="1" applyFill="1" applyBorder="1" applyAlignment="1">
      <alignment vertical="center" wrapText="1"/>
    </xf>
    <xf numFmtId="9" fontId="3" fillId="3" borderId="1" xfId="3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164" fontId="15" fillId="2" borderId="7" xfId="0" applyNumberFormat="1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2" borderId="0" xfId="0" applyFont="1" applyFill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11" xfId="0" applyFont="1" applyFill="1" applyBorder="1" applyAlignment="1"/>
    <xf numFmtId="0" fontId="15" fillId="2" borderId="8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wrapText="1"/>
    </xf>
    <xf numFmtId="0" fontId="3" fillId="2" borderId="6" xfId="2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2"/>
  <sheetViews>
    <sheetView tabSelected="1" view="pageBreakPreview" topLeftCell="A68" zoomScale="60" zoomScaleNormal="80" workbookViewId="0">
      <selection activeCell="O14" sqref="O14"/>
    </sheetView>
  </sheetViews>
  <sheetFormatPr defaultRowHeight="14.4" x14ac:dyDescent="0.3"/>
  <cols>
    <col min="1" max="1" width="11.33203125" style="54" customWidth="1"/>
    <col min="2" max="2" width="17.109375" style="5" customWidth="1"/>
    <col min="3" max="3" width="15.88671875" style="5" customWidth="1"/>
    <col min="4" max="4" width="33.88671875" style="5" customWidth="1"/>
    <col min="5" max="5" width="16.6640625" style="5" customWidth="1"/>
    <col min="6" max="6" width="8.88671875" style="5"/>
    <col min="7" max="7" width="15.5546875" style="5" customWidth="1"/>
    <col min="8" max="8" width="18.5546875" style="5" customWidth="1"/>
    <col min="9" max="9" width="14.88671875" style="54" customWidth="1"/>
    <col min="10" max="10" width="13.88671875" style="5" customWidth="1"/>
    <col min="11" max="11" width="13.33203125" style="5" customWidth="1"/>
    <col min="12" max="12" width="15" style="5" customWidth="1"/>
    <col min="13" max="13" width="8.88671875" style="5"/>
    <col min="14" max="14" width="26.6640625" style="5" customWidth="1"/>
    <col min="15" max="16384" width="8.88671875" style="5"/>
  </cols>
  <sheetData>
    <row r="2" spans="1:16" x14ac:dyDescent="0.3">
      <c r="H2" s="6"/>
      <c r="I2" s="56"/>
      <c r="J2" s="6"/>
    </row>
    <row r="3" spans="1:16" x14ac:dyDescent="0.3">
      <c r="C3" s="63" t="s">
        <v>0</v>
      </c>
      <c r="D3" s="63"/>
      <c r="E3" s="63"/>
      <c r="F3" s="63"/>
      <c r="G3" s="63"/>
      <c r="H3" s="63"/>
      <c r="I3" s="63"/>
      <c r="J3" s="63"/>
      <c r="K3" s="63"/>
      <c r="L3" s="63"/>
      <c r="M3" s="3"/>
    </row>
    <row r="4" spans="1:16" x14ac:dyDescent="0.3">
      <c r="C4" s="63" t="s">
        <v>1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6" ht="12" customHeight="1" x14ac:dyDescent="0.3">
      <c r="C5" s="3"/>
      <c r="D5" s="3"/>
      <c r="E5" s="3"/>
      <c r="F5" s="63" t="s">
        <v>403</v>
      </c>
      <c r="G5" s="63"/>
      <c r="H5" s="63"/>
      <c r="I5" s="63"/>
      <c r="J5" s="3"/>
      <c r="K5" s="3"/>
      <c r="L5" s="3"/>
      <c r="M5" s="3"/>
    </row>
    <row r="6" spans="1:16" hidden="1" x14ac:dyDescent="0.3">
      <c r="H6" s="6"/>
      <c r="I6" s="56"/>
      <c r="J6" s="6"/>
    </row>
    <row r="7" spans="1:16" x14ac:dyDescent="0.3">
      <c r="H7" s="6"/>
      <c r="I7" s="56"/>
      <c r="J7" s="6"/>
    </row>
    <row r="8" spans="1:16" x14ac:dyDescent="0.3">
      <c r="H8" s="7"/>
      <c r="I8" s="57"/>
      <c r="J8" s="7"/>
      <c r="L8" s="3" t="s">
        <v>262</v>
      </c>
    </row>
    <row r="9" spans="1:16" ht="34.5" customHeight="1" x14ac:dyDescent="0.3">
      <c r="A9" s="61" t="s">
        <v>8</v>
      </c>
      <c r="B9" s="61" t="s">
        <v>9</v>
      </c>
      <c r="C9" s="69" t="s">
        <v>5</v>
      </c>
      <c r="D9" s="70"/>
      <c r="E9" s="61" t="s">
        <v>4</v>
      </c>
      <c r="F9" s="61" t="s">
        <v>3</v>
      </c>
      <c r="G9" s="61" t="s">
        <v>367</v>
      </c>
      <c r="H9" s="67" t="s">
        <v>404</v>
      </c>
      <c r="I9" s="61" t="s">
        <v>368</v>
      </c>
      <c r="J9" s="64" t="s">
        <v>2</v>
      </c>
      <c r="K9" s="65"/>
      <c r="L9" s="66"/>
    </row>
    <row r="10" spans="1:16" ht="78" customHeight="1" x14ac:dyDescent="0.3">
      <c r="A10" s="62"/>
      <c r="B10" s="62"/>
      <c r="C10" s="2" t="s">
        <v>6</v>
      </c>
      <c r="D10" s="2" t="s">
        <v>7</v>
      </c>
      <c r="E10" s="62"/>
      <c r="F10" s="62"/>
      <c r="G10" s="62"/>
      <c r="H10" s="68"/>
      <c r="I10" s="62"/>
      <c r="J10" s="4" t="s">
        <v>369</v>
      </c>
      <c r="K10" s="4" t="s">
        <v>370</v>
      </c>
      <c r="L10" s="4" t="s">
        <v>371</v>
      </c>
    </row>
    <row r="11" spans="1:16" ht="43.2" x14ac:dyDescent="0.3">
      <c r="A11" s="2">
        <v>1</v>
      </c>
      <c r="B11" s="2" t="s">
        <v>11</v>
      </c>
      <c r="C11" s="2" t="s">
        <v>10</v>
      </c>
      <c r="D11" s="2"/>
      <c r="E11" s="2"/>
      <c r="F11" s="2"/>
      <c r="G11" s="42">
        <f t="shared" ref="G11:L11" si="0">SUM(G12+G20+G30+G43+G50+G67+G73+G87+G98+G146+G46)</f>
        <v>133764.29999999999</v>
      </c>
      <c r="H11" s="42">
        <f t="shared" si="0"/>
        <v>104326.50000000003</v>
      </c>
      <c r="I11" s="2">
        <f t="shared" si="0"/>
        <v>134092.20000000001</v>
      </c>
      <c r="J11" s="42">
        <f t="shared" si="0"/>
        <v>129466.60000000003</v>
      </c>
      <c r="K11" s="2">
        <f t="shared" si="0"/>
        <v>141077.60000000003</v>
      </c>
      <c r="L11" s="2">
        <f t="shared" si="0"/>
        <v>163994.30000000002</v>
      </c>
      <c r="O11" s="54"/>
    </row>
    <row r="12" spans="1:16" ht="28.8" x14ac:dyDescent="0.3">
      <c r="A12" s="1">
        <v>2</v>
      </c>
      <c r="B12" s="1"/>
      <c r="C12" s="1" t="s">
        <v>12</v>
      </c>
      <c r="D12" s="1" t="s">
        <v>13</v>
      </c>
      <c r="E12" s="1"/>
      <c r="F12" s="1"/>
      <c r="G12" s="43">
        <f>G13</f>
        <v>94316.9</v>
      </c>
      <c r="H12" s="1">
        <f>H13</f>
        <v>69305.399999999994</v>
      </c>
      <c r="I12" s="1">
        <f>I13</f>
        <v>93651.7</v>
      </c>
      <c r="J12" s="1">
        <f>J13</f>
        <v>93981.000000000015</v>
      </c>
      <c r="K12" s="43">
        <f t="shared" ref="K12:L12" si="1">K13</f>
        <v>104091.09999999999</v>
      </c>
      <c r="L12" s="1">
        <f t="shared" si="1"/>
        <v>127441.09999999999</v>
      </c>
    </row>
    <row r="13" spans="1:16" ht="29.4" customHeight="1" x14ac:dyDescent="0.3">
      <c r="A13" s="1">
        <v>3</v>
      </c>
      <c r="B13" s="1"/>
      <c r="C13" s="1" t="s">
        <v>14</v>
      </c>
      <c r="D13" s="1" t="s">
        <v>15</v>
      </c>
      <c r="E13" s="1"/>
      <c r="F13" s="1"/>
      <c r="G13" s="43">
        <f>SUM(G14:G19)</f>
        <v>94316.9</v>
      </c>
      <c r="H13" s="1">
        <f t="shared" ref="H13:L13" si="2">SUM(H14:H19)</f>
        <v>69305.399999999994</v>
      </c>
      <c r="I13" s="1">
        <f t="shared" si="2"/>
        <v>93651.7</v>
      </c>
      <c r="J13" s="1">
        <f t="shared" si="2"/>
        <v>93981.000000000015</v>
      </c>
      <c r="K13" s="43">
        <f t="shared" si="2"/>
        <v>104091.09999999999</v>
      </c>
      <c r="L13" s="1">
        <f t="shared" si="2"/>
        <v>127441.09999999999</v>
      </c>
      <c r="P13" s="5" t="s">
        <v>141</v>
      </c>
    </row>
    <row r="14" spans="1:16" ht="408.6" customHeight="1" x14ac:dyDescent="0.3">
      <c r="A14" s="1">
        <v>4</v>
      </c>
      <c r="B14" s="1"/>
      <c r="C14" s="1" t="s">
        <v>16</v>
      </c>
      <c r="D14" s="47" t="s">
        <v>396</v>
      </c>
      <c r="E14" s="1" t="s">
        <v>327</v>
      </c>
      <c r="F14" s="9"/>
      <c r="G14" s="1">
        <v>91136.2</v>
      </c>
      <c r="H14" s="1">
        <v>66259</v>
      </c>
      <c r="I14" s="1">
        <v>90183.5</v>
      </c>
      <c r="J14" s="1">
        <v>90034.1</v>
      </c>
      <c r="K14" s="1">
        <v>99599</v>
      </c>
      <c r="L14" s="1">
        <v>121702.9</v>
      </c>
      <c r="O14" s="5" t="s">
        <v>141</v>
      </c>
    </row>
    <row r="15" spans="1:16" ht="300.60000000000002" customHeight="1" x14ac:dyDescent="0.3">
      <c r="A15" s="1">
        <v>5</v>
      </c>
      <c r="B15" s="1"/>
      <c r="C15" s="1" t="s">
        <v>17</v>
      </c>
      <c r="D15" s="1" t="s">
        <v>397</v>
      </c>
      <c r="E15" s="1" t="s">
        <v>327</v>
      </c>
      <c r="F15" s="9"/>
      <c r="G15" s="1">
        <v>757.2</v>
      </c>
      <c r="H15" s="1">
        <v>731.9</v>
      </c>
      <c r="I15" s="1">
        <v>757.2</v>
      </c>
      <c r="J15" s="1">
        <v>774.3</v>
      </c>
      <c r="K15" s="1">
        <v>862.5</v>
      </c>
      <c r="L15" s="1">
        <v>1056.7</v>
      </c>
      <c r="N15" s="11"/>
    </row>
    <row r="16" spans="1:16" ht="238.2" customHeight="1" x14ac:dyDescent="0.3">
      <c r="A16" s="1">
        <v>6</v>
      </c>
      <c r="B16" s="1"/>
      <c r="C16" s="1" t="s">
        <v>18</v>
      </c>
      <c r="D16" s="46" t="s">
        <v>398</v>
      </c>
      <c r="E16" s="1" t="s">
        <v>327</v>
      </c>
      <c r="F16" s="9"/>
      <c r="G16" s="1">
        <v>1405.1</v>
      </c>
      <c r="H16" s="1">
        <v>1351.8</v>
      </c>
      <c r="I16" s="1">
        <v>1405.1</v>
      </c>
      <c r="J16" s="1">
        <v>1670.2</v>
      </c>
      <c r="K16" s="1">
        <v>1873.8</v>
      </c>
      <c r="L16" s="1">
        <v>2335.6999999999998</v>
      </c>
      <c r="N16" s="12"/>
    </row>
    <row r="17" spans="1:14" ht="409.2" customHeight="1" x14ac:dyDescent="0.3">
      <c r="A17" s="73">
        <v>7</v>
      </c>
      <c r="B17" s="73"/>
      <c r="C17" s="73" t="s">
        <v>275</v>
      </c>
      <c r="D17" s="71" t="s">
        <v>401</v>
      </c>
      <c r="E17" s="73" t="s">
        <v>327</v>
      </c>
      <c r="F17" s="75"/>
      <c r="G17" s="73">
        <v>422.5</v>
      </c>
      <c r="H17" s="73">
        <v>710</v>
      </c>
      <c r="I17" s="73">
        <v>710</v>
      </c>
      <c r="J17" s="73">
        <v>480.6</v>
      </c>
      <c r="K17" s="73">
        <v>535.4</v>
      </c>
      <c r="L17" s="73">
        <v>657.2</v>
      </c>
      <c r="N17" s="12"/>
    </row>
    <row r="18" spans="1:14" ht="397.8" customHeight="1" x14ac:dyDescent="0.3">
      <c r="A18" s="74"/>
      <c r="B18" s="74"/>
      <c r="C18" s="74"/>
      <c r="D18" s="72"/>
      <c r="E18" s="74"/>
      <c r="F18" s="76"/>
      <c r="G18" s="74"/>
      <c r="H18" s="74"/>
      <c r="I18" s="74"/>
      <c r="J18" s="74"/>
      <c r="K18" s="74"/>
      <c r="L18" s="74"/>
      <c r="N18" s="12"/>
    </row>
    <row r="19" spans="1:14" ht="180" customHeight="1" x14ac:dyDescent="0.3">
      <c r="A19" s="1">
        <v>8</v>
      </c>
      <c r="B19" s="1"/>
      <c r="C19" s="1" t="s">
        <v>328</v>
      </c>
      <c r="D19" s="20" t="s">
        <v>399</v>
      </c>
      <c r="E19" s="1" t="s">
        <v>327</v>
      </c>
      <c r="F19" s="9"/>
      <c r="G19" s="1">
        <v>595.9</v>
      </c>
      <c r="H19" s="1">
        <v>252.7</v>
      </c>
      <c r="I19" s="1">
        <v>595.9</v>
      </c>
      <c r="J19" s="1">
        <v>1021.8</v>
      </c>
      <c r="K19" s="1">
        <v>1220.4000000000001</v>
      </c>
      <c r="L19" s="1">
        <v>1688.6</v>
      </c>
      <c r="N19" s="12"/>
    </row>
    <row r="20" spans="1:14" ht="59.4" customHeight="1" x14ac:dyDescent="0.3">
      <c r="A20" s="1">
        <v>9</v>
      </c>
      <c r="B20" s="1"/>
      <c r="C20" s="1" t="s">
        <v>19</v>
      </c>
      <c r="D20" s="1" t="s">
        <v>400</v>
      </c>
      <c r="E20" s="1"/>
      <c r="F20" s="9"/>
      <c r="G20" s="43">
        <f>G21</f>
        <v>9342.5</v>
      </c>
      <c r="H20" s="43">
        <f>H21</f>
        <v>8364.6</v>
      </c>
      <c r="I20" s="1">
        <f t="shared" ref="I20:L20" si="3">I21</f>
        <v>9342.5</v>
      </c>
      <c r="J20" s="1">
        <f t="shared" si="3"/>
        <v>9685</v>
      </c>
      <c r="K20" s="1">
        <f t="shared" si="3"/>
        <v>9754.1</v>
      </c>
      <c r="L20" s="1">
        <f t="shared" si="3"/>
        <v>9754.1</v>
      </c>
    </row>
    <row r="21" spans="1:14" ht="43.2" x14ac:dyDescent="0.3">
      <c r="A21" s="1">
        <v>10</v>
      </c>
      <c r="B21" s="1"/>
      <c r="C21" s="1" t="s">
        <v>20</v>
      </c>
      <c r="D21" s="21" t="s">
        <v>21</v>
      </c>
      <c r="E21" s="1"/>
      <c r="F21" s="9"/>
      <c r="G21" s="43">
        <f>SUM(G22+G24+G26+G28)</f>
        <v>9342.5</v>
      </c>
      <c r="H21" s="1">
        <f t="shared" ref="H21:L21" si="4">SUM(H22+H24+H26+H28)</f>
        <v>8364.6</v>
      </c>
      <c r="I21" s="1">
        <f t="shared" si="4"/>
        <v>9342.5</v>
      </c>
      <c r="J21" s="1">
        <f t="shared" si="4"/>
        <v>9685</v>
      </c>
      <c r="K21" s="1">
        <f t="shared" si="4"/>
        <v>9754.1</v>
      </c>
      <c r="L21" s="1">
        <f t="shared" si="4"/>
        <v>9754.1</v>
      </c>
    </row>
    <row r="22" spans="1:14" ht="115.2" x14ac:dyDescent="0.3">
      <c r="A22" s="1">
        <v>11</v>
      </c>
      <c r="B22" s="1"/>
      <c r="C22" s="1" t="s">
        <v>22</v>
      </c>
      <c r="D22" s="22" t="s">
        <v>24</v>
      </c>
      <c r="E22" s="1" t="s">
        <v>327</v>
      </c>
      <c r="F22" s="9"/>
      <c r="G22" s="1">
        <f>G23</f>
        <v>4872.5</v>
      </c>
      <c r="H22" s="1">
        <f t="shared" ref="H22:L22" si="5">H23</f>
        <v>4331</v>
      </c>
      <c r="I22" s="1">
        <f t="shared" si="5"/>
        <v>4872.5</v>
      </c>
      <c r="J22" s="1">
        <f t="shared" si="5"/>
        <v>5038.7</v>
      </c>
      <c r="K22" s="1">
        <f t="shared" si="5"/>
        <v>5080.8999999999996</v>
      </c>
      <c r="L22" s="1">
        <f t="shared" si="5"/>
        <v>5080.8999999999996</v>
      </c>
    </row>
    <row r="23" spans="1:14" ht="286.8" customHeight="1" x14ac:dyDescent="0.3">
      <c r="A23" s="1">
        <v>12</v>
      </c>
      <c r="B23" s="1"/>
      <c r="C23" s="1" t="s">
        <v>263</v>
      </c>
      <c r="D23" s="22" t="s">
        <v>270</v>
      </c>
      <c r="E23" s="1" t="s">
        <v>327</v>
      </c>
      <c r="F23" s="14"/>
      <c r="G23" s="1">
        <v>4872.5</v>
      </c>
      <c r="H23" s="1">
        <v>4331</v>
      </c>
      <c r="I23" s="1">
        <v>4872.5</v>
      </c>
      <c r="J23" s="1">
        <v>5038.7</v>
      </c>
      <c r="K23" s="1">
        <v>5080.8999999999996</v>
      </c>
      <c r="L23" s="1">
        <v>5080.8999999999996</v>
      </c>
    </row>
    <row r="24" spans="1:14" ht="223.8" customHeight="1" x14ac:dyDescent="0.3">
      <c r="A24" s="1">
        <v>13</v>
      </c>
      <c r="B24" s="1"/>
      <c r="C24" s="1" t="s">
        <v>23</v>
      </c>
      <c r="D24" s="21" t="s">
        <v>276</v>
      </c>
      <c r="E24" s="1" t="s">
        <v>327</v>
      </c>
      <c r="F24" s="9"/>
      <c r="G24" s="1">
        <f>G25</f>
        <v>23.2</v>
      </c>
      <c r="H24" s="1">
        <f t="shared" ref="H24:L24" si="6">H25</f>
        <v>25</v>
      </c>
      <c r="I24" s="1">
        <f t="shared" si="6"/>
        <v>25</v>
      </c>
      <c r="J24" s="1">
        <f t="shared" si="6"/>
        <v>26.5</v>
      </c>
      <c r="K24" s="1">
        <f t="shared" si="6"/>
        <v>27</v>
      </c>
      <c r="L24" s="1">
        <f t="shared" si="6"/>
        <v>27</v>
      </c>
    </row>
    <row r="25" spans="1:14" ht="327.60000000000002" customHeight="1" x14ac:dyDescent="0.3">
      <c r="A25" s="1">
        <v>14</v>
      </c>
      <c r="B25" s="1"/>
      <c r="C25" s="1" t="s">
        <v>264</v>
      </c>
      <c r="D25" s="21" t="s">
        <v>269</v>
      </c>
      <c r="E25" s="1" t="s">
        <v>327</v>
      </c>
      <c r="F25" s="9"/>
      <c r="G25" s="1">
        <v>23.2</v>
      </c>
      <c r="H25" s="1">
        <v>25</v>
      </c>
      <c r="I25" s="1">
        <v>25</v>
      </c>
      <c r="J25" s="1">
        <v>26.5</v>
      </c>
      <c r="K25" s="1">
        <v>27</v>
      </c>
      <c r="L25" s="1">
        <v>27</v>
      </c>
    </row>
    <row r="26" spans="1:14" ht="115.2" x14ac:dyDescent="0.3">
      <c r="A26" s="1">
        <v>15</v>
      </c>
      <c r="B26" s="1"/>
      <c r="C26" s="1" t="s">
        <v>25</v>
      </c>
      <c r="D26" s="22" t="s">
        <v>27</v>
      </c>
      <c r="E26" s="1" t="s">
        <v>327</v>
      </c>
      <c r="F26" s="9"/>
      <c r="G26" s="1">
        <f>G27</f>
        <v>5052.3</v>
      </c>
      <c r="H26" s="1">
        <f t="shared" ref="H26:L26" si="7">H27</f>
        <v>4490.6000000000004</v>
      </c>
      <c r="I26" s="1">
        <f t="shared" si="7"/>
        <v>5050.5</v>
      </c>
      <c r="J26" s="1">
        <f t="shared" si="7"/>
        <v>5246.2</v>
      </c>
      <c r="K26" s="1">
        <f t="shared" si="7"/>
        <v>5291.8</v>
      </c>
      <c r="L26" s="1">
        <f t="shared" si="7"/>
        <v>5291.8</v>
      </c>
    </row>
    <row r="27" spans="1:14" ht="305.39999999999998" customHeight="1" x14ac:dyDescent="0.3">
      <c r="A27" s="1">
        <v>16</v>
      </c>
      <c r="B27" s="1"/>
      <c r="C27" s="1" t="s">
        <v>265</v>
      </c>
      <c r="D27" s="22" t="s">
        <v>268</v>
      </c>
      <c r="E27" s="1" t="s">
        <v>327</v>
      </c>
      <c r="F27" s="9"/>
      <c r="G27" s="1">
        <v>5052.3</v>
      </c>
      <c r="H27" s="1">
        <v>4490.6000000000004</v>
      </c>
      <c r="I27" s="1">
        <v>5050.5</v>
      </c>
      <c r="J27" s="1">
        <v>5246.2</v>
      </c>
      <c r="K27" s="1">
        <v>5291.8</v>
      </c>
      <c r="L27" s="1">
        <v>5291.8</v>
      </c>
    </row>
    <row r="28" spans="1:14" ht="115.2" x14ac:dyDescent="0.3">
      <c r="A28" s="1">
        <v>17</v>
      </c>
      <c r="B28" s="1"/>
      <c r="C28" s="1" t="s">
        <v>26</v>
      </c>
      <c r="D28" s="22" t="s">
        <v>236</v>
      </c>
      <c r="E28" s="1" t="s">
        <v>327</v>
      </c>
      <c r="F28" s="9"/>
      <c r="G28" s="1">
        <f>G29</f>
        <v>-605.5</v>
      </c>
      <c r="H28" s="1">
        <f t="shared" ref="H28:L28" si="8">H29</f>
        <v>-482</v>
      </c>
      <c r="I28" s="1">
        <f t="shared" si="8"/>
        <v>-605.5</v>
      </c>
      <c r="J28" s="1">
        <f t="shared" si="8"/>
        <v>-626.4</v>
      </c>
      <c r="K28" s="1">
        <f t="shared" si="8"/>
        <v>-645.6</v>
      </c>
      <c r="L28" s="1">
        <f t="shared" si="8"/>
        <v>-645.6</v>
      </c>
    </row>
    <row r="29" spans="1:14" ht="283.8" customHeight="1" x14ac:dyDescent="0.3">
      <c r="A29" s="1">
        <v>18</v>
      </c>
      <c r="B29" s="1"/>
      <c r="C29" s="1" t="s">
        <v>266</v>
      </c>
      <c r="D29" s="22" t="s">
        <v>267</v>
      </c>
      <c r="E29" s="1" t="s">
        <v>327</v>
      </c>
      <c r="F29" s="9"/>
      <c r="G29" s="1">
        <v>-605.5</v>
      </c>
      <c r="H29" s="1">
        <v>-482</v>
      </c>
      <c r="I29" s="1">
        <v>-605.5</v>
      </c>
      <c r="J29" s="1">
        <v>-626.4</v>
      </c>
      <c r="K29" s="1">
        <v>-645.6</v>
      </c>
      <c r="L29" s="1">
        <v>-645.6</v>
      </c>
    </row>
    <row r="30" spans="1:14" ht="28.8" x14ac:dyDescent="0.3">
      <c r="A30" s="1">
        <v>19</v>
      </c>
      <c r="B30" s="1"/>
      <c r="C30" s="1" t="s">
        <v>28</v>
      </c>
      <c r="D30" s="1" t="s">
        <v>29</v>
      </c>
      <c r="E30" s="1"/>
      <c r="F30" s="9"/>
      <c r="G30" s="1">
        <f t="shared" ref="G30:L30" si="9">SUM(G31+G36+G39+G41)</f>
        <v>6976</v>
      </c>
      <c r="H30" s="1">
        <f t="shared" si="9"/>
        <v>7482.1</v>
      </c>
      <c r="I30" s="1">
        <f t="shared" si="9"/>
        <v>7605.7999999999993</v>
      </c>
      <c r="J30" s="1">
        <f t="shared" si="9"/>
        <v>7704.5999999999995</v>
      </c>
      <c r="K30" s="1">
        <f t="shared" si="9"/>
        <v>9138.4000000000015</v>
      </c>
      <c r="L30" s="1">
        <f t="shared" si="9"/>
        <v>8705.1</v>
      </c>
    </row>
    <row r="31" spans="1:14" ht="43.2" x14ac:dyDescent="0.3">
      <c r="A31" s="1">
        <v>20</v>
      </c>
      <c r="B31" s="1"/>
      <c r="C31" s="1" t="s">
        <v>30</v>
      </c>
      <c r="D31" s="1" t="s">
        <v>31</v>
      </c>
      <c r="E31" s="1"/>
      <c r="F31" s="9"/>
      <c r="G31" s="1">
        <f t="shared" ref="G31" si="10">SUM(G32+G34)</f>
        <v>1005.9000000000001</v>
      </c>
      <c r="H31" s="1">
        <f>SUM(H32+H34)</f>
        <v>1019.6</v>
      </c>
      <c r="I31" s="1">
        <f t="shared" ref="I31:L31" si="11">SUM(I32+I34)</f>
        <v>1033</v>
      </c>
      <c r="J31" s="1">
        <f t="shared" si="11"/>
        <v>1197.7</v>
      </c>
      <c r="K31" s="1">
        <f t="shared" si="11"/>
        <v>2355.3000000000002</v>
      </c>
      <c r="L31" s="1">
        <f t="shared" si="11"/>
        <v>1633.1000000000001</v>
      </c>
    </row>
    <row r="32" spans="1:14" ht="72" x14ac:dyDescent="0.3">
      <c r="A32" s="1">
        <v>21</v>
      </c>
      <c r="B32" s="1"/>
      <c r="C32" s="1" t="s">
        <v>32</v>
      </c>
      <c r="D32" s="22" t="s">
        <v>271</v>
      </c>
      <c r="E32" s="1" t="s">
        <v>327</v>
      </c>
      <c r="F32" s="9"/>
      <c r="G32" s="1">
        <f>G33</f>
        <v>850.6</v>
      </c>
      <c r="H32" s="1">
        <f>H33</f>
        <v>877.7</v>
      </c>
      <c r="I32" s="1">
        <f t="shared" ref="I32:L32" si="12">I33</f>
        <v>877.7</v>
      </c>
      <c r="J32" s="1">
        <f t="shared" si="12"/>
        <v>836</v>
      </c>
      <c r="K32" s="1">
        <f t="shared" si="12"/>
        <v>1644</v>
      </c>
      <c r="L32" s="1">
        <f t="shared" si="12"/>
        <v>1139.9000000000001</v>
      </c>
    </row>
    <row r="33" spans="1:14" ht="118.8" customHeight="1" x14ac:dyDescent="0.3">
      <c r="A33" s="1">
        <v>22</v>
      </c>
      <c r="B33" s="1"/>
      <c r="C33" s="1" t="s">
        <v>33</v>
      </c>
      <c r="D33" s="22" t="s">
        <v>271</v>
      </c>
      <c r="E33" s="1" t="s">
        <v>327</v>
      </c>
      <c r="F33" s="9"/>
      <c r="G33" s="1">
        <v>850.6</v>
      </c>
      <c r="H33" s="1">
        <v>877.7</v>
      </c>
      <c r="I33" s="1">
        <v>877.7</v>
      </c>
      <c r="J33" s="1">
        <v>836</v>
      </c>
      <c r="K33" s="1">
        <v>1644</v>
      </c>
      <c r="L33" s="1">
        <v>1139.9000000000001</v>
      </c>
    </row>
    <row r="34" spans="1:14" ht="72" x14ac:dyDescent="0.3">
      <c r="A34" s="1">
        <v>23</v>
      </c>
      <c r="B34" s="1"/>
      <c r="C34" s="1" t="s">
        <v>34</v>
      </c>
      <c r="D34" s="19" t="s">
        <v>272</v>
      </c>
      <c r="E34" s="1" t="s">
        <v>327</v>
      </c>
      <c r="F34" s="9"/>
      <c r="G34" s="1">
        <f>G35</f>
        <v>155.30000000000001</v>
      </c>
      <c r="H34" s="1">
        <f>H35</f>
        <v>141.9</v>
      </c>
      <c r="I34" s="1">
        <f t="shared" ref="I34:L34" si="13">I35</f>
        <v>155.30000000000001</v>
      </c>
      <c r="J34" s="1">
        <f t="shared" si="13"/>
        <v>361.7</v>
      </c>
      <c r="K34" s="1">
        <f>K35</f>
        <v>711.3</v>
      </c>
      <c r="L34" s="1">
        <f t="shared" si="13"/>
        <v>493.2</v>
      </c>
      <c r="N34" s="11"/>
    </row>
    <row r="35" spans="1:14" ht="100.8" x14ac:dyDescent="0.3">
      <c r="A35" s="1">
        <v>24</v>
      </c>
      <c r="B35" s="1"/>
      <c r="C35" s="1" t="s">
        <v>35</v>
      </c>
      <c r="D35" s="23" t="s">
        <v>189</v>
      </c>
      <c r="E35" s="1" t="s">
        <v>327</v>
      </c>
      <c r="F35" s="9"/>
      <c r="G35" s="1">
        <v>155.30000000000001</v>
      </c>
      <c r="H35" s="1">
        <v>141.9</v>
      </c>
      <c r="I35" s="1">
        <v>155.30000000000001</v>
      </c>
      <c r="J35" s="1">
        <v>361.7</v>
      </c>
      <c r="K35" s="1">
        <v>711.3</v>
      </c>
      <c r="L35" s="1">
        <v>493.2</v>
      </c>
      <c r="N35" s="15"/>
    </row>
    <row r="36" spans="1:14" ht="72" x14ac:dyDescent="0.3">
      <c r="A36" s="1">
        <v>25</v>
      </c>
      <c r="B36" s="1"/>
      <c r="C36" s="1" t="s">
        <v>36</v>
      </c>
      <c r="D36" s="22" t="s">
        <v>37</v>
      </c>
      <c r="E36" s="1" t="s">
        <v>327</v>
      </c>
      <c r="F36" s="9"/>
      <c r="G36" s="1">
        <f>SUM(G37:G38)</f>
        <v>0</v>
      </c>
      <c r="H36" s="1">
        <f t="shared" ref="H36:L36" si="14">SUM(H37:H38)</f>
        <v>0.1</v>
      </c>
      <c r="I36" s="1">
        <f t="shared" si="14"/>
        <v>0.1</v>
      </c>
      <c r="J36" s="1">
        <f t="shared" si="14"/>
        <v>0</v>
      </c>
      <c r="K36" s="1">
        <f t="shared" si="14"/>
        <v>0</v>
      </c>
      <c r="L36" s="1">
        <f t="shared" si="14"/>
        <v>0</v>
      </c>
    </row>
    <row r="37" spans="1:14" ht="71.400000000000006" customHeight="1" x14ac:dyDescent="0.3">
      <c r="A37" s="1">
        <v>26</v>
      </c>
      <c r="B37" s="1"/>
      <c r="C37" s="1" t="s">
        <v>38</v>
      </c>
      <c r="D37" s="22" t="s">
        <v>37</v>
      </c>
      <c r="E37" s="1" t="s">
        <v>327</v>
      </c>
      <c r="F37" s="9"/>
      <c r="G37" s="1"/>
      <c r="H37" s="1">
        <v>0.1</v>
      </c>
      <c r="I37" s="1">
        <v>0.1</v>
      </c>
      <c r="J37" s="1"/>
      <c r="K37" s="1"/>
      <c r="L37" s="1"/>
    </row>
    <row r="38" spans="1:14" ht="72" hidden="1" x14ac:dyDescent="0.3">
      <c r="A38" s="1">
        <v>26</v>
      </c>
      <c r="B38" s="1"/>
      <c r="C38" s="1" t="s">
        <v>277</v>
      </c>
      <c r="D38" s="22" t="s">
        <v>278</v>
      </c>
      <c r="E38" s="1" t="s">
        <v>327</v>
      </c>
      <c r="F38" s="9"/>
      <c r="G38" s="1"/>
      <c r="H38" s="9"/>
      <c r="I38" s="1"/>
      <c r="J38" s="1"/>
      <c r="K38" s="1"/>
      <c r="L38" s="1"/>
    </row>
    <row r="39" spans="1:14" ht="72" x14ac:dyDescent="0.3">
      <c r="A39" s="1">
        <v>27</v>
      </c>
      <c r="B39" s="1"/>
      <c r="C39" s="1" t="s">
        <v>39</v>
      </c>
      <c r="D39" s="1" t="s">
        <v>40</v>
      </c>
      <c r="E39" s="1" t="s">
        <v>327</v>
      </c>
      <c r="F39" s="9"/>
      <c r="G39" s="1">
        <f t="shared" ref="G39:L39" si="15">SUM(G40:G40)</f>
        <v>4679.5</v>
      </c>
      <c r="H39" s="1">
        <f t="shared" si="15"/>
        <v>5077.3</v>
      </c>
      <c r="I39" s="1">
        <f t="shared" si="15"/>
        <v>5077.3</v>
      </c>
      <c r="J39" s="1">
        <f t="shared" si="15"/>
        <v>5040.8999999999996</v>
      </c>
      <c r="K39" s="1">
        <f t="shared" si="15"/>
        <v>5336.1</v>
      </c>
      <c r="L39" s="1">
        <f t="shared" si="15"/>
        <v>5635</v>
      </c>
    </row>
    <row r="40" spans="1:14" ht="72" x14ac:dyDescent="0.3">
      <c r="A40" s="1">
        <v>28</v>
      </c>
      <c r="B40" s="1"/>
      <c r="C40" s="1" t="s">
        <v>41</v>
      </c>
      <c r="D40" s="1" t="s">
        <v>40</v>
      </c>
      <c r="E40" s="1" t="s">
        <v>327</v>
      </c>
      <c r="F40" s="9"/>
      <c r="G40" s="1">
        <v>4679.5</v>
      </c>
      <c r="H40" s="1">
        <v>5077.3</v>
      </c>
      <c r="I40" s="1">
        <v>5077.3</v>
      </c>
      <c r="J40" s="1">
        <v>5040.8999999999996</v>
      </c>
      <c r="K40" s="1">
        <v>5336.1</v>
      </c>
      <c r="L40" s="1">
        <v>5635</v>
      </c>
    </row>
    <row r="41" spans="1:14" ht="120" customHeight="1" x14ac:dyDescent="0.3">
      <c r="A41" s="1">
        <v>29</v>
      </c>
      <c r="B41" s="1"/>
      <c r="C41" s="1" t="s">
        <v>187</v>
      </c>
      <c r="D41" s="1" t="s">
        <v>185</v>
      </c>
      <c r="E41" s="1" t="s">
        <v>327</v>
      </c>
      <c r="F41" s="9"/>
      <c r="G41" s="1">
        <f>G42</f>
        <v>1290.5999999999999</v>
      </c>
      <c r="H41" s="1">
        <f t="shared" ref="H41:L41" si="16">H42</f>
        <v>1385.1</v>
      </c>
      <c r="I41" s="1">
        <f t="shared" si="16"/>
        <v>1495.4</v>
      </c>
      <c r="J41" s="1">
        <f t="shared" si="16"/>
        <v>1466</v>
      </c>
      <c r="K41" s="1">
        <f t="shared" si="16"/>
        <v>1447</v>
      </c>
      <c r="L41" s="1">
        <f t="shared" si="16"/>
        <v>1437</v>
      </c>
    </row>
    <row r="42" spans="1:14" ht="100.5" customHeight="1" x14ac:dyDescent="0.3">
      <c r="A42" s="1">
        <v>30</v>
      </c>
      <c r="B42" s="1"/>
      <c r="C42" s="1" t="s">
        <v>188</v>
      </c>
      <c r="D42" s="24" t="s">
        <v>186</v>
      </c>
      <c r="E42" s="1" t="s">
        <v>327</v>
      </c>
      <c r="F42" s="9"/>
      <c r="G42" s="1">
        <v>1290.5999999999999</v>
      </c>
      <c r="H42" s="1">
        <v>1385.1</v>
      </c>
      <c r="I42" s="1">
        <v>1495.4</v>
      </c>
      <c r="J42" s="1">
        <v>1466</v>
      </c>
      <c r="K42" s="1">
        <v>1447</v>
      </c>
      <c r="L42" s="1">
        <v>1437</v>
      </c>
    </row>
    <row r="43" spans="1:14" ht="28.8" x14ac:dyDescent="0.3">
      <c r="A43" s="1">
        <v>31</v>
      </c>
      <c r="B43" s="1"/>
      <c r="C43" s="1" t="s">
        <v>42</v>
      </c>
      <c r="D43" s="1" t="s">
        <v>43</v>
      </c>
      <c r="E43" s="1"/>
      <c r="F43" s="9"/>
      <c r="G43" s="1">
        <f>G44</f>
        <v>1737</v>
      </c>
      <c r="H43" s="1">
        <f>H44</f>
        <v>1654.8</v>
      </c>
      <c r="I43" s="1">
        <f t="shared" ref="I43:L44" si="17">I44</f>
        <v>1936.4</v>
      </c>
      <c r="J43" s="1">
        <f t="shared" si="17"/>
        <v>1834.6</v>
      </c>
      <c r="K43" s="1">
        <f t="shared" si="17"/>
        <v>1834.6</v>
      </c>
      <c r="L43" s="1">
        <f t="shared" si="17"/>
        <v>1834.6</v>
      </c>
    </row>
    <row r="44" spans="1:14" ht="72" x14ac:dyDescent="0.3">
      <c r="A44" s="1">
        <v>32</v>
      </c>
      <c r="B44" s="1"/>
      <c r="C44" s="1" t="s">
        <v>44</v>
      </c>
      <c r="D44" s="22" t="s">
        <v>45</v>
      </c>
      <c r="E44" s="1" t="s">
        <v>327</v>
      </c>
      <c r="F44" s="9"/>
      <c r="G44" s="1">
        <v>1737</v>
      </c>
      <c r="H44" s="1">
        <f>H45</f>
        <v>1654.8</v>
      </c>
      <c r="I44" s="1">
        <f t="shared" si="17"/>
        <v>1936.4</v>
      </c>
      <c r="J44" s="1">
        <f t="shared" si="17"/>
        <v>1834.6</v>
      </c>
      <c r="K44" s="1">
        <f t="shared" si="17"/>
        <v>1834.6</v>
      </c>
      <c r="L44" s="1">
        <f t="shared" si="17"/>
        <v>1834.6</v>
      </c>
    </row>
    <row r="45" spans="1:14" ht="109.2" customHeight="1" x14ac:dyDescent="0.3">
      <c r="A45" s="1">
        <v>33</v>
      </c>
      <c r="B45" s="1"/>
      <c r="C45" s="1" t="s">
        <v>46</v>
      </c>
      <c r="D45" s="25" t="s">
        <v>273</v>
      </c>
      <c r="E45" s="1" t="s">
        <v>327</v>
      </c>
      <c r="F45" s="9"/>
      <c r="G45" s="1">
        <v>1263</v>
      </c>
      <c r="H45" s="1">
        <v>1654.8</v>
      </c>
      <c r="I45" s="1">
        <v>1936.4</v>
      </c>
      <c r="J45" s="1">
        <v>1834.6</v>
      </c>
      <c r="K45" s="1">
        <v>1834.6</v>
      </c>
      <c r="L45" s="1">
        <v>1834.6</v>
      </c>
      <c r="N45" s="11"/>
    </row>
    <row r="46" spans="1:14" ht="57.6" hidden="1" x14ac:dyDescent="0.3">
      <c r="A46" s="1">
        <v>34</v>
      </c>
      <c r="B46" s="1"/>
      <c r="C46" s="1" t="s">
        <v>254</v>
      </c>
      <c r="D46" s="22" t="s">
        <v>258</v>
      </c>
      <c r="E46" s="1"/>
      <c r="F46" s="9"/>
      <c r="G46" s="1">
        <f>G47</f>
        <v>0</v>
      </c>
      <c r="H46" s="9">
        <f t="shared" ref="H46:L48" si="18">H47</f>
        <v>0</v>
      </c>
      <c r="I46" s="1">
        <f t="shared" si="18"/>
        <v>0</v>
      </c>
      <c r="J46" s="1">
        <f t="shared" si="18"/>
        <v>0</v>
      </c>
      <c r="K46" s="1">
        <f t="shared" si="18"/>
        <v>0</v>
      </c>
      <c r="L46" s="1">
        <f t="shared" si="18"/>
        <v>0</v>
      </c>
    </row>
    <row r="47" spans="1:14" ht="27" hidden="1" customHeight="1" x14ac:dyDescent="0.3">
      <c r="A47" s="1">
        <v>35</v>
      </c>
      <c r="B47" s="1"/>
      <c r="C47" s="1" t="s">
        <v>255</v>
      </c>
      <c r="D47" s="22" t="s">
        <v>259</v>
      </c>
      <c r="E47" s="1" t="s">
        <v>327</v>
      </c>
      <c r="F47" s="14"/>
      <c r="G47" s="1">
        <f>G48</f>
        <v>0</v>
      </c>
      <c r="H47" s="9">
        <f t="shared" si="18"/>
        <v>0</v>
      </c>
      <c r="I47" s="1">
        <f t="shared" si="18"/>
        <v>0</v>
      </c>
      <c r="J47" s="1">
        <f t="shared" si="18"/>
        <v>0</v>
      </c>
      <c r="K47" s="1">
        <f t="shared" si="18"/>
        <v>0</v>
      </c>
      <c r="L47" s="1">
        <f t="shared" si="18"/>
        <v>0</v>
      </c>
    </row>
    <row r="48" spans="1:14" ht="86.4" hidden="1" x14ac:dyDescent="0.3">
      <c r="A48" s="1">
        <v>36</v>
      </c>
      <c r="B48" s="1"/>
      <c r="C48" s="1" t="s">
        <v>256</v>
      </c>
      <c r="D48" s="26" t="s">
        <v>260</v>
      </c>
      <c r="E48" s="1" t="s">
        <v>327</v>
      </c>
      <c r="F48" s="14"/>
      <c r="G48" s="1">
        <f>G49</f>
        <v>0</v>
      </c>
      <c r="H48" s="9">
        <f t="shared" si="18"/>
        <v>0</v>
      </c>
      <c r="I48" s="1">
        <f t="shared" si="18"/>
        <v>0</v>
      </c>
      <c r="J48" s="1">
        <f t="shared" si="18"/>
        <v>0</v>
      </c>
      <c r="K48" s="1">
        <f t="shared" si="18"/>
        <v>0</v>
      </c>
      <c r="L48" s="1">
        <f t="shared" si="18"/>
        <v>0</v>
      </c>
    </row>
    <row r="49" spans="1:14" ht="115.2" hidden="1" x14ac:dyDescent="0.3">
      <c r="A49" s="1">
        <v>37</v>
      </c>
      <c r="B49" s="1"/>
      <c r="C49" s="1" t="s">
        <v>257</v>
      </c>
      <c r="D49" s="24" t="s">
        <v>261</v>
      </c>
      <c r="E49" s="1" t="s">
        <v>327</v>
      </c>
      <c r="F49" s="14"/>
      <c r="G49" s="1"/>
      <c r="H49" s="9"/>
      <c r="I49" s="1"/>
      <c r="J49" s="1"/>
      <c r="K49" s="1"/>
      <c r="L49" s="1"/>
    </row>
    <row r="50" spans="1:14" ht="102" customHeight="1" x14ac:dyDescent="0.3">
      <c r="A50" s="1">
        <v>34</v>
      </c>
      <c r="B50" s="1"/>
      <c r="C50" s="1" t="s">
        <v>47</v>
      </c>
      <c r="D50" s="1" t="s">
        <v>48</v>
      </c>
      <c r="E50" s="1"/>
      <c r="F50" s="14"/>
      <c r="G50" s="1">
        <f>SUM(G51+G55+G53+G64)</f>
        <v>13216</v>
      </c>
      <c r="H50" s="1">
        <f t="shared" ref="H50:L50" si="19">SUM(H51+H55+H53+H64)</f>
        <v>10393.400000000001</v>
      </c>
      <c r="I50" s="1">
        <f>SUM(I51+I55+I53+I64)</f>
        <v>13216.000000000002</v>
      </c>
      <c r="J50" s="1">
        <f t="shared" si="19"/>
        <v>11554.7</v>
      </c>
      <c r="K50" s="1">
        <f t="shared" si="19"/>
        <v>11554.7</v>
      </c>
      <c r="L50" s="1">
        <f t="shared" si="19"/>
        <v>11554.7</v>
      </c>
    </row>
    <row r="51" spans="1:14" ht="0.75" hidden="1" customHeight="1" x14ac:dyDescent="0.3">
      <c r="A51" s="1">
        <v>31</v>
      </c>
      <c r="B51" s="9"/>
      <c r="C51" s="9" t="s">
        <v>49</v>
      </c>
      <c r="D51" s="9" t="s">
        <v>50</v>
      </c>
      <c r="E51" s="9"/>
      <c r="F51" s="14"/>
      <c r="G51" s="1">
        <f>G52</f>
        <v>0</v>
      </c>
      <c r="H51" s="9">
        <f>H52</f>
        <v>0</v>
      </c>
      <c r="I51" s="1">
        <f t="shared" ref="I51:L51" si="20">I52</f>
        <v>0</v>
      </c>
      <c r="J51" s="1">
        <f t="shared" si="20"/>
        <v>0</v>
      </c>
      <c r="K51" s="1">
        <f t="shared" si="20"/>
        <v>0</v>
      </c>
      <c r="L51" s="1">
        <f t="shared" si="20"/>
        <v>0</v>
      </c>
    </row>
    <row r="52" spans="1:14" ht="86.4" hidden="1" x14ac:dyDescent="0.3">
      <c r="A52" s="1">
        <v>32</v>
      </c>
      <c r="B52" s="9"/>
      <c r="C52" s="9" t="s">
        <v>51</v>
      </c>
      <c r="D52" s="9" t="s">
        <v>52</v>
      </c>
      <c r="E52" s="9" t="s">
        <v>136</v>
      </c>
      <c r="F52" s="14"/>
      <c r="G52" s="1"/>
      <c r="H52" s="9"/>
      <c r="I52" s="1"/>
      <c r="J52" s="1"/>
      <c r="K52" s="1"/>
      <c r="L52" s="1"/>
    </row>
    <row r="53" spans="1:14" ht="57" customHeight="1" x14ac:dyDescent="0.3">
      <c r="A53" s="1">
        <v>35</v>
      </c>
      <c r="B53" s="1"/>
      <c r="C53" s="1" t="s">
        <v>49</v>
      </c>
      <c r="D53" s="1" t="s">
        <v>50</v>
      </c>
      <c r="E53" s="1"/>
      <c r="F53" s="14"/>
      <c r="G53" s="1">
        <f t="shared" ref="G53:L53" si="21">G54</f>
        <v>0</v>
      </c>
      <c r="H53" s="1">
        <f t="shared" si="21"/>
        <v>0</v>
      </c>
      <c r="I53" s="1">
        <f t="shared" si="21"/>
        <v>0</v>
      </c>
      <c r="J53" s="1">
        <f t="shared" si="21"/>
        <v>0</v>
      </c>
      <c r="K53" s="1">
        <f t="shared" si="21"/>
        <v>0</v>
      </c>
      <c r="L53" s="1">
        <f t="shared" si="21"/>
        <v>0</v>
      </c>
    </row>
    <row r="54" spans="1:14" ht="101.4" hidden="1" customHeight="1" x14ac:dyDescent="0.3">
      <c r="A54" s="1">
        <v>36</v>
      </c>
      <c r="B54" s="1"/>
      <c r="C54" s="1" t="s">
        <v>51</v>
      </c>
      <c r="D54" s="1" t="s">
        <v>52</v>
      </c>
      <c r="E54" s="1" t="s">
        <v>305</v>
      </c>
      <c r="F54" s="14"/>
      <c r="G54" s="1"/>
      <c r="H54" s="9"/>
      <c r="I54" s="1"/>
      <c r="J54" s="1"/>
      <c r="K54" s="1"/>
      <c r="L54" s="1"/>
    </row>
    <row r="55" spans="1:14" ht="223.2" customHeight="1" x14ac:dyDescent="0.3">
      <c r="A55" s="1">
        <v>36</v>
      </c>
      <c r="B55" s="1"/>
      <c r="C55" s="1" t="s">
        <v>53</v>
      </c>
      <c r="D55" s="22" t="s">
        <v>54</v>
      </c>
      <c r="E55" s="1"/>
      <c r="F55" s="14"/>
      <c r="G55" s="1">
        <f>SUM(G56+G60+G63)</f>
        <v>13205.8</v>
      </c>
      <c r="H55" s="1">
        <f t="shared" ref="H55:L55" si="22">SUM(H56+H60+H63)</f>
        <v>10379.800000000001</v>
      </c>
      <c r="I55" s="1">
        <f t="shared" si="22"/>
        <v>13202.400000000001</v>
      </c>
      <c r="J55" s="1">
        <f t="shared" si="22"/>
        <v>11542</v>
      </c>
      <c r="K55" s="1">
        <f t="shared" si="22"/>
        <v>11542</v>
      </c>
      <c r="L55" s="1">
        <f t="shared" si="22"/>
        <v>11542</v>
      </c>
    </row>
    <row r="56" spans="1:14" ht="166.2" customHeight="1" x14ac:dyDescent="0.3">
      <c r="A56" s="1">
        <v>37</v>
      </c>
      <c r="B56" s="1"/>
      <c r="C56" s="1" t="s">
        <v>55</v>
      </c>
      <c r="D56" s="22" t="s">
        <v>56</v>
      </c>
      <c r="E56" s="1"/>
      <c r="F56" s="14"/>
      <c r="G56" s="1">
        <f t="shared" ref="G56:L56" si="23">SUM(G57+G58+G59)</f>
        <v>10397.4</v>
      </c>
      <c r="H56" s="1">
        <f t="shared" si="23"/>
        <v>8373.1</v>
      </c>
      <c r="I56" s="1">
        <f t="shared" si="23"/>
        <v>10394</v>
      </c>
      <c r="J56" s="1">
        <f t="shared" si="23"/>
        <v>9645.6</v>
      </c>
      <c r="K56" s="1">
        <f t="shared" si="23"/>
        <v>9645.6</v>
      </c>
      <c r="L56" s="1">
        <f t="shared" si="23"/>
        <v>9645.6</v>
      </c>
    </row>
    <row r="57" spans="1:14" ht="172.8" x14ac:dyDescent="0.3">
      <c r="A57" s="1">
        <v>38</v>
      </c>
      <c r="B57" s="1" t="s">
        <v>141</v>
      </c>
      <c r="C57" s="1" t="s">
        <v>57</v>
      </c>
      <c r="D57" s="23" t="s">
        <v>190</v>
      </c>
      <c r="E57" s="1" t="s">
        <v>302</v>
      </c>
      <c r="F57" s="14"/>
      <c r="G57" s="1">
        <v>3833.2</v>
      </c>
      <c r="H57" s="1">
        <v>3203.3</v>
      </c>
      <c r="I57" s="1">
        <v>3711.2</v>
      </c>
      <c r="J57" s="1">
        <v>1902</v>
      </c>
      <c r="K57" s="1">
        <v>2033.3</v>
      </c>
      <c r="L57" s="1">
        <v>2033.3</v>
      </c>
      <c r="N57" s="15"/>
    </row>
    <row r="58" spans="1:14" ht="172.8" x14ac:dyDescent="0.3">
      <c r="A58" s="1">
        <v>39</v>
      </c>
      <c r="B58" s="1"/>
      <c r="C58" s="1" t="s">
        <v>57</v>
      </c>
      <c r="D58" s="27" t="s">
        <v>190</v>
      </c>
      <c r="E58" s="1" t="s">
        <v>279</v>
      </c>
      <c r="F58" s="14"/>
      <c r="G58" s="1">
        <v>6332.6</v>
      </c>
      <c r="H58" s="1">
        <v>4819.6000000000004</v>
      </c>
      <c r="I58" s="1">
        <v>6332.6</v>
      </c>
      <c r="J58" s="1">
        <v>6974.9</v>
      </c>
      <c r="K58" s="1">
        <v>6843.6</v>
      </c>
      <c r="L58" s="1">
        <v>6843.6</v>
      </c>
      <c r="N58" s="15"/>
    </row>
    <row r="59" spans="1:14" ht="144" x14ac:dyDescent="0.3">
      <c r="A59" s="1">
        <v>40</v>
      </c>
      <c r="B59" s="1"/>
      <c r="C59" s="1" t="s">
        <v>58</v>
      </c>
      <c r="D59" s="22" t="s">
        <v>59</v>
      </c>
      <c r="E59" s="1" t="s">
        <v>302</v>
      </c>
      <c r="F59" s="14"/>
      <c r="G59" s="1">
        <v>231.6</v>
      </c>
      <c r="H59" s="1">
        <v>350.2</v>
      </c>
      <c r="I59" s="1">
        <v>350.2</v>
      </c>
      <c r="J59" s="1">
        <v>768.7</v>
      </c>
      <c r="K59" s="1">
        <v>768.7</v>
      </c>
      <c r="L59" s="1">
        <v>768.7</v>
      </c>
    </row>
    <row r="60" spans="1:14" ht="210" customHeight="1" x14ac:dyDescent="0.3">
      <c r="A60" s="1">
        <v>41</v>
      </c>
      <c r="B60" s="1"/>
      <c r="C60" s="1" t="s">
        <v>60</v>
      </c>
      <c r="D60" s="22" t="s">
        <v>61</v>
      </c>
      <c r="E60" s="1"/>
      <c r="F60" s="14"/>
      <c r="G60" s="1">
        <f>G61</f>
        <v>2693.7</v>
      </c>
      <c r="H60" s="1">
        <f>H61</f>
        <v>1925.6</v>
      </c>
      <c r="I60" s="1">
        <f t="shared" ref="I60:L60" si="24">I61</f>
        <v>2693.7</v>
      </c>
      <c r="J60" s="1">
        <f t="shared" si="24"/>
        <v>1787.1</v>
      </c>
      <c r="K60" s="1">
        <f t="shared" si="24"/>
        <v>1787.1</v>
      </c>
      <c r="L60" s="1">
        <f t="shared" si="24"/>
        <v>1787.1</v>
      </c>
    </row>
    <row r="61" spans="1:14" ht="129.6" x14ac:dyDescent="0.3">
      <c r="A61" s="1">
        <v>42</v>
      </c>
      <c r="B61" s="1"/>
      <c r="C61" s="1" t="s">
        <v>62</v>
      </c>
      <c r="D61" s="22" t="s">
        <v>63</v>
      </c>
      <c r="E61" s="1" t="s">
        <v>302</v>
      </c>
      <c r="F61" s="14"/>
      <c r="G61" s="1">
        <v>2693.7</v>
      </c>
      <c r="H61" s="1">
        <v>1925.6</v>
      </c>
      <c r="I61" s="1">
        <v>2693.7</v>
      </c>
      <c r="J61" s="1">
        <v>1787.1</v>
      </c>
      <c r="K61" s="1">
        <v>1787.1</v>
      </c>
      <c r="L61" s="1">
        <v>1787.1</v>
      </c>
    </row>
    <row r="62" spans="1:14" ht="224.4" customHeight="1" x14ac:dyDescent="0.3">
      <c r="A62" s="1">
        <v>43</v>
      </c>
      <c r="B62" s="1"/>
      <c r="C62" s="1" t="s">
        <v>280</v>
      </c>
      <c r="D62" s="26" t="s">
        <v>282</v>
      </c>
      <c r="E62" s="1"/>
      <c r="F62" s="14"/>
      <c r="G62" s="1">
        <f>G63</f>
        <v>114.7</v>
      </c>
      <c r="H62" s="1">
        <f t="shared" ref="H62:L62" si="25">H63</f>
        <v>81.099999999999994</v>
      </c>
      <c r="I62" s="1">
        <f>I63</f>
        <v>114.7</v>
      </c>
      <c r="J62" s="1">
        <f t="shared" si="25"/>
        <v>109.3</v>
      </c>
      <c r="K62" s="1">
        <v>109.3</v>
      </c>
      <c r="L62" s="1">
        <f t="shared" si="25"/>
        <v>109.3</v>
      </c>
    </row>
    <row r="63" spans="1:14" ht="129.6" x14ac:dyDescent="0.3">
      <c r="A63" s="1">
        <v>44</v>
      </c>
      <c r="B63" s="1"/>
      <c r="C63" s="1" t="s">
        <v>281</v>
      </c>
      <c r="D63" s="26" t="s">
        <v>283</v>
      </c>
      <c r="E63" s="1" t="s">
        <v>302</v>
      </c>
      <c r="F63" s="14"/>
      <c r="G63" s="1">
        <v>114.7</v>
      </c>
      <c r="H63" s="1">
        <v>81.099999999999994</v>
      </c>
      <c r="I63" s="1">
        <v>114.7</v>
      </c>
      <c r="J63" s="1">
        <v>109.3</v>
      </c>
      <c r="K63" s="1">
        <v>109.3</v>
      </c>
      <c r="L63" s="1">
        <v>109.3</v>
      </c>
    </row>
    <row r="64" spans="1:14" ht="229.2" customHeight="1" x14ac:dyDescent="0.3">
      <c r="A64" s="1">
        <v>45</v>
      </c>
      <c r="B64" s="1"/>
      <c r="C64" s="1" t="s">
        <v>372</v>
      </c>
      <c r="D64" s="26" t="s">
        <v>344</v>
      </c>
      <c r="E64" s="1"/>
      <c r="F64" s="14"/>
      <c r="G64" s="1">
        <f>G65</f>
        <v>10.199999999999999</v>
      </c>
      <c r="H64" s="1">
        <f t="shared" ref="H64:L64" si="26">H65</f>
        <v>13.6</v>
      </c>
      <c r="I64" s="1">
        <f t="shared" si="26"/>
        <v>13.6</v>
      </c>
      <c r="J64" s="1">
        <f t="shared" si="26"/>
        <v>12.7</v>
      </c>
      <c r="K64" s="1">
        <f t="shared" si="26"/>
        <v>12.7</v>
      </c>
      <c r="L64" s="1">
        <f t="shared" si="26"/>
        <v>12.7</v>
      </c>
    </row>
    <row r="65" spans="1:14" ht="278.39999999999998" customHeight="1" x14ac:dyDescent="0.3">
      <c r="A65" s="1">
        <v>46</v>
      </c>
      <c r="B65" s="1"/>
      <c r="C65" s="1" t="s">
        <v>342</v>
      </c>
      <c r="D65" s="22" t="s">
        <v>345</v>
      </c>
      <c r="E65" s="1"/>
      <c r="F65" s="14"/>
      <c r="G65" s="1">
        <f>G66</f>
        <v>10.199999999999999</v>
      </c>
      <c r="H65" s="1">
        <f>H66</f>
        <v>13.6</v>
      </c>
      <c r="I65" s="1">
        <f>I66</f>
        <v>13.6</v>
      </c>
      <c r="J65" s="1">
        <f t="shared" ref="J65:L65" si="27">J66</f>
        <v>12.7</v>
      </c>
      <c r="K65" s="1">
        <f t="shared" si="27"/>
        <v>12.7</v>
      </c>
      <c r="L65" s="1">
        <f t="shared" si="27"/>
        <v>12.7</v>
      </c>
    </row>
    <row r="66" spans="1:14" ht="280.8" customHeight="1" x14ac:dyDescent="0.3">
      <c r="A66" s="1">
        <v>47</v>
      </c>
      <c r="B66" s="1"/>
      <c r="C66" s="1" t="s">
        <v>343</v>
      </c>
      <c r="D66" s="22" t="s">
        <v>346</v>
      </c>
      <c r="E66" s="1" t="s">
        <v>302</v>
      </c>
      <c r="F66" s="14"/>
      <c r="G66" s="1">
        <v>10.199999999999999</v>
      </c>
      <c r="H66" s="1">
        <v>13.6</v>
      </c>
      <c r="I66" s="1">
        <v>13.6</v>
      </c>
      <c r="J66" s="1">
        <v>12.7</v>
      </c>
      <c r="K66" s="1">
        <v>12.7</v>
      </c>
      <c r="L66" s="1">
        <v>12.7</v>
      </c>
    </row>
    <row r="67" spans="1:14" ht="28.8" x14ac:dyDescent="0.3">
      <c r="A67" s="1">
        <v>48</v>
      </c>
      <c r="B67" s="1"/>
      <c r="C67" s="1" t="s">
        <v>64</v>
      </c>
      <c r="D67" s="1" t="s">
        <v>65</v>
      </c>
      <c r="E67" s="1"/>
      <c r="F67" s="14"/>
      <c r="G67" s="1">
        <f>G68</f>
        <v>54.5</v>
      </c>
      <c r="H67" s="1">
        <f>H68</f>
        <v>16.600000000000001</v>
      </c>
      <c r="I67" s="1">
        <f t="shared" ref="I67:L67" si="28">I68</f>
        <v>16.600000000000001</v>
      </c>
      <c r="J67" s="1">
        <f t="shared" si="28"/>
        <v>49</v>
      </c>
      <c r="K67" s="1">
        <f t="shared" si="28"/>
        <v>49</v>
      </c>
      <c r="L67" s="1">
        <f t="shared" si="28"/>
        <v>49</v>
      </c>
    </row>
    <row r="68" spans="1:14" ht="28.8" x14ac:dyDescent="0.3">
      <c r="A68" s="1">
        <v>49</v>
      </c>
      <c r="B68" s="1"/>
      <c r="C68" s="1" t="s">
        <v>66</v>
      </c>
      <c r="D68" s="1" t="s">
        <v>67</v>
      </c>
      <c r="E68" s="1"/>
      <c r="F68" s="14"/>
      <c r="G68" s="1">
        <f t="shared" ref="G68:L68" si="29">SUM(G69:G70)</f>
        <v>54.5</v>
      </c>
      <c r="H68" s="1">
        <f t="shared" si="29"/>
        <v>16.600000000000001</v>
      </c>
      <c r="I68" s="43">
        <f t="shared" si="29"/>
        <v>16.600000000000001</v>
      </c>
      <c r="J68" s="1">
        <f t="shared" si="29"/>
        <v>49</v>
      </c>
      <c r="K68" s="1">
        <f t="shared" si="29"/>
        <v>49</v>
      </c>
      <c r="L68" s="1">
        <f t="shared" si="29"/>
        <v>49</v>
      </c>
    </row>
    <row r="69" spans="1:14" ht="72.599999999999994" customHeight="1" x14ac:dyDescent="0.3">
      <c r="A69" s="1">
        <v>50</v>
      </c>
      <c r="B69" s="1"/>
      <c r="C69" s="1" t="s">
        <v>68</v>
      </c>
      <c r="D69" s="1" t="s">
        <v>69</v>
      </c>
      <c r="E69" s="1" t="s">
        <v>134</v>
      </c>
      <c r="F69" s="14"/>
      <c r="G69" s="1">
        <v>54.5</v>
      </c>
      <c r="H69" s="1">
        <v>16.600000000000001</v>
      </c>
      <c r="I69" s="1">
        <v>16.600000000000001</v>
      </c>
      <c r="J69" s="1">
        <v>49</v>
      </c>
      <c r="K69" s="1">
        <v>49</v>
      </c>
      <c r="L69" s="1">
        <v>49</v>
      </c>
    </row>
    <row r="70" spans="1:14" ht="72" hidden="1" x14ac:dyDescent="0.3">
      <c r="A70" s="1">
        <v>55</v>
      </c>
      <c r="B70" s="1"/>
      <c r="C70" s="1" t="s">
        <v>70</v>
      </c>
      <c r="D70" s="1" t="s">
        <v>71</v>
      </c>
      <c r="E70" s="1" t="s">
        <v>134</v>
      </c>
      <c r="F70" s="14"/>
      <c r="G70" s="1">
        <f t="shared" ref="G70:L70" si="30">SUM(G71:G72)</f>
        <v>0</v>
      </c>
      <c r="H70" s="9">
        <f t="shared" si="30"/>
        <v>0</v>
      </c>
      <c r="I70" s="1">
        <f t="shared" si="30"/>
        <v>0</v>
      </c>
      <c r="J70" s="1">
        <f t="shared" si="30"/>
        <v>0</v>
      </c>
      <c r="K70" s="1">
        <f t="shared" si="30"/>
        <v>0</v>
      </c>
      <c r="L70" s="1">
        <f t="shared" si="30"/>
        <v>0</v>
      </c>
    </row>
    <row r="71" spans="1:14" ht="76.2" hidden="1" customHeight="1" x14ac:dyDescent="0.3">
      <c r="A71" s="1">
        <v>56</v>
      </c>
      <c r="B71" s="1"/>
      <c r="C71" s="1" t="s">
        <v>143</v>
      </c>
      <c r="D71" s="1" t="s">
        <v>142</v>
      </c>
      <c r="E71" s="1" t="s">
        <v>134</v>
      </c>
      <c r="F71" s="14"/>
      <c r="G71" s="1"/>
      <c r="H71" s="9"/>
      <c r="I71" s="1"/>
      <c r="J71" s="1"/>
      <c r="K71" s="1"/>
      <c r="L71" s="1"/>
    </row>
    <row r="72" spans="1:14" ht="72" hidden="1" x14ac:dyDescent="0.3">
      <c r="A72" s="1">
        <v>57</v>
      </c>
      <c r="B72" s="1"/>
      <c r="C72" s="1" t="s">
        <v>144</v>
      </c>
      <c r="D72" s="1" t="s">
        <v>145</v>
      </c>
      <c r="E72" s="1" t="s">
        <v>134</v>
      </c>
      <c r="F72" s="14"/>
      <c r="G72" s="1"/>
      <c r="H72" s="9"/>
      <c r="I72" s="1"/>
      <c r="J72" s="1"/>
      <c r="K72" s="1"/>
      <c r="L72" s="1"/>
    </row>
    <row r="73" spans="1:14" ht="43.2" x14ac:dyDescent="0.3">
      <c r="A73" s="1">
        <v>51</v>
      </c>
      <c r="B73" s="1"/>
      <c r="C73" s="1" t="s">
        <v>72</v>
      </c>
      <c r="D73" s="28" t="s">
        <v>191</v>
      </c>
      <c r="E73" s="1"/>
      <c r="F73" s="14"/>
      <c r="G73" s="1">
        <f>SUM(G74+G79)</f>
        <v>4700</v>
      </c>
      <c r="H73" s="52">
        <f>SUM(H74+H79)</f>
        <v>3484.1000000000004</v>
      </c>
      <c r="I73" s="1">
        <f t="shared" ref="I73:L73" si="31">SUM(I74+I79)</f>
        <v>4700.2</v>
      </c>
      <c r="J73" s="1">
        <f t="shared" si="31"/>
        <v>4178.5999999999995</v>
      </c>
      <c r="K73" s="1">
        <f>SUM(K74+K79)</f>
        <v>4178.5999999999995</v>
      </c>
      <c r="L73" s="1">
        <f t="shared" si="31"/>
        <v>4178.5999999999995</v>
      </c>
      <c r="N73" s="15"/>
    </row>
    <row r="74" spans="1:14" ht="28.8" x14ac:dyDescent="0.3">
      <c r="A74" s="1">
        <v>52</v>
      </c>
      <c r="B74" s="1"/>
      <c r="C74" s="1" t="s">
        <v>73</v>
      </c>
      <c r="D74" s="1" t="s">
        <v>74</v>
      </c>
      <c r="E74" s="1"/>
      <c r="F74" s="14"/>
      <c r="G74" s="1">
        <f>G75</f>
        <v>3943.2</v>
      </c>
      <c r="H74" s="1">
        <f>H75</f>
        <v>2820.4</v>
      </c>
      <c r="I74" s="1">
        <f t="shared" ref="I74:L74" si="32">I75</f>
        <v>3943.2</v>
      </c>
      <c r="J74" s="1">
        <f t="shared" si="32"/>
        <v>3982.2</v>
      </c>
      <c r="K74" s="1">
        <f t="shared" si="32"/>
        <v>3982.2</v>
      </c>
      <c r="L74" s="1">
        <f t="shared" si="32"/>
        <v>3982.2</v>
      </c>
    </row>
    <row r="75" spans="1:14" ht="28.8" x14ac:dyDescent="0.3">
      <c r="A75" s="1">
        <v>53</v>
      </c>
      <c r="B75" s="1"/>
      <c r="C75" s="1" t="s">
        <v>75</v>
      </c>
      <c r="D75" s="1" t="s">
        <v>76</v>
      </c>
      <c r="E75" s="1"/>
      <c r="F75" s="14"/>
      <c r="G75" s="1">
        <f>SUM(G76:G78)</f>
        <v>3943.2</v>
      </c>
      <c r="H75" s="1">
        <f>SUM(H76:H78)</f>
        <v>2820.4</v>
      </c>
      <c r="I75" s="1">
        <f t="shared" ref="I75:L75" si="33">SUM(I76:I78)</f>
        <v>3943.2</v>
      </c>
      <c r="J75" s="1">
        <f t="shared" si="33"/>
        <v>3982.2</v>
      </c>
      <c r="K75" s="1">
        <f t="shared" si="33"/>
        <v>3982.2</v>
      </c>
      <c r="L75" s="1">
        <f t="shared" si="33"/>
        <v>3982.2</v>
      </c>
    </row>
    <row r="76" spans="1:14" ht="86.4" x14ac:dyDescent="0.3">
      <c r="A76" s="1">
        <v>54</v>
      </c>
      <c r="B76" s="1"/>
      <c r="C76" s="1" t="s">
        <v>77</v>
      </c>
      <c r="D76" s="1" t="s">
        <v>78</v>
      </c>
      <c r="E76" s="1" t="s">
        <v>137</v>
      </c>
      <c r="F76" s="14"/>
      <c r="G76" s="1">
        <v>3835.2</v>
      </c>
      <c r="H76" s="51">
        <v>2718.1</v>
      </c>
      <c r="I76" s="1">
        <v>3835.2</v>
      </c>
      <c r="J76" s="1">
        <v>3822.2</v>
      </c>
      <c r="K76" s="1">
        <v>3822.2</v>
      </c>
      <c r="L76" s="1">
        <v>3822.2</v>
      </c>
    </row>
    <row r="77" spans="1:14" ht="85.2" customHeight="1" x14ac:dyDescent="0.3">
      <c r="A77" s="1">
        <v>55</v>
      </c>
      <c r="B77" s="1"/>
      <c r="C77" s="1" t="s">
        <v>77</v>
      </c>
      <c r="D77" s="1" t="s">
        <v>78</v>
      </c>
      <c r="E77" s="1" t="s">
        <v>302</v>
      </c>
      <c r="F77" s="14"/>
      <c r="G77" s="1">
        <v>108</v>
      </c>
      <c r="H77" s="1">
        <v>102.3</v>
      </c>
      <c r="I77" s="1">
        <v>108</v>
      </c>
      <c r="J77" s="1">
        <v>160</v>
      </c>
      <c r="K77" s="1">
        <v>160</v>
      </c>
      <c r="L77" s="1">
        <v>160</v>
      </c>
    </row>
    <row r="78" spans="1:14" ht="0.6" hidden="1" customHeight="1" x14ac:dyDescent="0.3">
      <c r="A78" s="1">
        <v>56</v>
      </c>
      <c r="B78" s="1"/>
      <c r="C78" s="1" t="s">
        <v>77</v>
      </c>
      <c r="D78" s="1" t="s">
        <v>78</v>
      </c>
      <c r="E78" s="1" t="s">
        <v>138</v>
      </c>
      <c r="F78" s="14"/>
      <c r="G78" s="1"/>
      <c r="H78" s="9"/>
      <c r="I78" s="1"/>
      <c r="J78" s="1"/>
      <c r="K78" s="1"/>
      <c r="L78" s="1"/>
    </row>
    <row r="79" spans="1:14" ht="28.8" x14ac:dyDescent="0.3">
      <c r="A79" s="1">
        <v>56</v>
      </c>
      <c r="B79" s="1"/>
      <c r="C79" s="1" t="s">
        <v>79</v>
      </c>
      <c r="D79" s="1" t="s">
        <v>80</v>
      </c>
      <c r="E79" s="1"/>
      <c r="F79" s="14"/>
      <c r="G79" s="43">
        <f t="shared" ref="G79:L79" si="34">SUM(G80+G83)</f>
        <v>756.80000000000007</v>
      </c>
      <c r="H79" s="1">
        <f t="shared" si="34"/>
        <v>663.7</v>
      </c>
      <c r="I79" s="1">
        <f t="shared" si="34"/>
        <v>757</v>
      </c>
      <c r="J79" s="1">
        <f t="shared" si="34"/>
        <v>196.39999999999998</v>
      </c>
      <c r="K79" s="1">
        <f t="shared" si="34"/>
        <v>196.39999999999998</v>
      </c>
      <c r="L79" s="1">
        <f t="shared" si="34"/>
        <v>196.39999999999998</v>
      </c>
    </row>
    <row r="80" spans="1:14" ht="43.2" x14ac:dyDescent="0.3">
      <c r="A80" s="1">
        <v>57</v>
      </c>
      <c r="B80" s="1"/>
      <c r="C80" s="1" t="s">
        <v>81</v>
      </c>
      <c r="D80" s="1" t="s">
        <v>82</v>
      </c>
      <c r="E80" s="1"/>
      <c r="F80" s="14"/>
      <c r="G80" s="1">
        <f>SUM(G81:G82)</f>
        <v>184.60000000000002</v>
      </c>
      <c r="H80" s="1">
        <f>SUM(H81:H82)</f>
        <v>91.2</v>
      </c>
      <c r="I80" s="1">
        <f>SUM(I81:I82)</f>
        <v>184.60000000000002</v>
      </c>
      <c r="J80" s="1">
        <f t="shared" ref="J80:L80" si="35">SUM(J81:J82)</f>
        <v>196.39999999999998</v>
      </c>
      <c r="K80" s="1">
        <f t="shared" si="35"/>
        <v>196.39999999999998</v>
      </c>
      <c r="L80" s="1">
        <f t="shared" si="35"/>
        <v>196.39999999999998</v>
      </c>
    </row>
    <row r="81" spans="1:12" ht="86.4" x14ac:dyDescent="0.3">
      <c r="A81" s="1">
        <v>58</v>
      </c>
      <c r="B81" s="1"/>
      <c r="C81" s="1" t="s">
        <v>83</v>
      </c>
      <c r="D81" s="1" t="s">
        <v>84</v>
      </c>
      <c r="E81" s="1" t="s">
        <v>139</v>
      </c>
      <c r="F81" s="14"/>
      <c r="G81" s="1">
        <v>94.7</v>
      </c>
      <c r="H81" s="1">
        <v>44.2</v>
      </c>
      <c r="I81" s="1">
        <v>94.7</v>
      </c>
      <c r="J81" s="1">
        <v>115.8</v>
      </c>
      <c r="K81" s="1">
        <v>115.8</v>
      </c>
      <c r="L81" s="1">
        <v>115.8</v>
      </c>
    </row>
    <row r="82" spans="1:12" ht="86.4" x14ac:dyDescent="0.3">
      <c r="A82" s="1">
        <v>59</v>
      </c>
      <c r="B82" s="1"/>
      <c r="C82" s="1" t="s">
        <v>83</v>
      </c>
      <c r="D82" s="1" t="s">
        <v>84</v>
      </c>
      <c r="E82" s="1" t="s">
        <v>302</v>
      </c>
      <c r="F82" s="14"/>
      <c r="G82" s="1">
        <v>89.9</v>
      </c>
      <c r="H82" s="1">
        <v>47</v>
      </c>
      <c r="I82" s="1">
        <v>89.9</v>
      </c>
      <c r="J82" s="1">
        <v>80.599999999999994</v>
      </c>
      <c r="K82" s="1">
        <v>80.599999999999994</v>
      </c>
      <c r="L82" s="1">
        <v>80.599999999999994</v>
      </c>
    </row>
    <row r="83" spans="1:12" ht="40.799999999999997" customHeight="1" x14ac:dyDescent="0.3">
      <c r="A83" s="1">
        <v>60</v>
      </c>
      <c r="B83" s="1"/>
      <c r="C83" s="1" t="s">
        <v>85</v>
      </c>
      <c r="D83" s="1" t="s">
        <v>86</v>
      </c>
      <c r="E83" s="1"/>
      <c r="F83" s="14"/>
      <c r="G83" s="1">
        <f t="shared" ref="G83:L83" si="36">SUM(G84:G86)</f>
        <v>572.20000000000005</v>
      </c>
      <c r="H83" s="1">
        <f t="shared" si="36"/>
        <v>572.5</v>
      </c>
      <c r="I83" s="1">
        <f t="shared" si="36"/>
        <v>572.4</v>
      </c>
      <c r="J83" s="1">
        <f t="shared" si="36"/>
        <v>0</v>
      </c>
      <c r="K83" s="1">
        <f t="shared" si="36"/>
        <v>0</v>
      </c>
      <c r="L83" s="1">
        <f t="shared" si="36"/>
        <v>0</v>
      </c>
    </row>
    <row r="84" spans="1:12" ht="1.2" hidden="1" customHeight="1" x14ac:dyDescent="0.3">
      <c r="A84" s="1">
        <v>63</v>
      </c>
      <c r="B84" s="1"/>
      <c r="C84" s="1" t="s">
        <v>87</v>
      </c>
      <c r="D84" s="1" t="s">
        <v>88</v>
      </c>
      <c r="E84" s="1" t="s">
        <v>154</v>
      </c>
      <c r="F84" s="14"/>
      <c r="G84" s="1"/>
      <c r="H84" s="1"/>
      <c r="I84" s="1"/>
      <c r="J84" s="1"/>
      <c r="K84" s="1"/>
      <c r="L84" s="1"/>
    </row>
    <row r="85" spans="1:12" ht="85.8" customHeight="1" x14ac:dyDescent="0.3">
      <c r="A85" s="1">
        <v>61</v>
      </c>
      <c r="B85" s="1"/>
      <c r="C85" s="1" t="s">
        <v>87</v>
      </c>
      <c r="D85" s="1" t="s">
        <v>88</v>
      </c>
      <c r="E85" s="1" t="s">
        <v>139</v>
      </c>
      <c r="F85" s="14"/>
      <c r="G85" s="1">
        <v>8.1</v>
      </c>
      <c r="H85" s="1">
        <v>8.1</v>
      </c>
      <c r="I85" s="1">
        <v>8.1</v>
      </c>
      <c r="J85" s="1"/>
      <c r="K85" s="1"/>
      <c r="L85" s="1"/>
    </row>
    <row r="86" spans="1:12" ht="115.2" x14ac:dyDescent="0.3">
      <c r="A86" s="1">
        <v>62</v>
      </c>
      <c r="B86" s="1"/>
      <c r="C86" s="1" t="s">
        <v>87</v>
      </c>
      <c r="D86" s="1" t="s">
        <v>88</v>
      </c>
      <c r="E86" s="1" t="s">
        <v>305</v>
      </c>
      <c r="F86" s="14"/>
      <c r="G86" s="1">
        <v>564.1</v>
      </c>
      <c r="H86" s="1">
        <v>564.4</v>
      </c>
      <c r="I86" s="1">
        <v>564.29999999999995</v>
      </c>
      <c r="J86" s="1"/>
      <c r="K86" s="1"/>
      <c r="L86" s="1"/>
    </row>
    <row r="87" spans="1:12" ht="43.2" x14ac:dyDescent="0.3">
      <c r="A87" s="1">
        <v>63</v>
      </c>
      <c r="B87" s="1"/>
      <c r="C87" s="1" t="s">
        <v>89</v>
      </c>
      <c r="D87" s="1" t="s">
        <v>90</v>
      </c>
      <c r="E87" s="1"/>
      <c r="F87" s="14"/>
      <c r="G87" s="1">
        <f t="shared" ref="G87:L87" si="37">SUM(G91+G88)</f>
        <v>2656.8999999999996</v>
      </c>
      <c r="H87" s="1">
        <f t="shared" si="37"/>
        <v>2711</v>
      </c>
      <c r="I87" s="1">
        <f t="shared" si="37"/>
        <v>2711</v>
      </c>
      <c r="J87" s="1">
        <f t="shared" si="37"/>
        <v>162</v>
      </c>
      <c r="K87" s="1">
        <f t="shared" si="37"/>
        <v>160</v>
      </c>
      <c r="L87" s="1">
        <f t="shared" si="37"/>
        <v>160</v>
      </c>
    </row>
    <row r="88" spans="1:12" ht="195" customHeight="1" x14ac:dyDescent="0.3">
      <c r="A88" s="1">
        <v>64</v>
      </c>
      <c r="B88" s="1"/>
      <c r="C88" s="1" t="s">
        <v>155</v>
      </c>
      <c r="D88" s="22" t="s">
        <v>215</v>
      </c>
      <c r="E88" s="1"/>
      <c r="F88" s="14"/>
      <c r="G88" s="1">
        <f>G89</f>
        <v>2441.6999999999998</v>
      </c>
      <c r="H88" s="1">
        <f t="shared" ref="H88:L88" si="38">H89</f>
        <v>2441.6999999999998</v>
      </c>
      <c r="I88" s="1">
        <f t="shared" si="38"/>
        <v>2441.6999999999998</v>
      </c>
      <c r="J88" s="1">
        <f t="shared" si="38"/>
        <v>0</v>
      </c>
      <c r="K88" s="1">
        <f t="shared" si="38"/>
        <v>0</v>
      </c>
      <c r="L88" s="1">
        <f t="shared" si="38"/>
        <v>0</v>
      </c>
    </row>
    <row r="89" spans="1:12" ht="250.2" customHeight="1" x14ac:dyDescent="0.3">
      <c r="A89" s="1">
        <v>65</v>
      </c>
      <c r="B89" s="1"/>
      <c r="C89" s="1" t="s">
        <v>382</v>
      </c>
      <c r="D89" s="22" t="s">
        <v>383</v>
      </c>
      <c r="E89" s="1"/>
      <c r="F89" s="14"/>
      <c r="G89" s="1">
        <f>G90</f>
        <v>2441.6999999999998</v>
      </c>
      <c r="H89" s="1">
        <f t="shared" ref="H89:L89" si="39">H90</f>
        <v>2441.6999999999998</v>
      </c>
      <c r="I89" s="1">
        <f t="shared" si="39"/>
        <v>2441.6999999999998</v>
      </c>
      <c r="J89" s="1">
        <f t="shared" si="39"/>
        <v>0</v>
      </c>
      <c r="K89" s="1">
        <f t="shared" si="39"/>
        <v>0</v>
      </c>
      <c r="L89" s="1">
        <f t="shared" si="39"/>
        <v>0</v>
      </c>
    </row>
    <row r="90" spans="1:12" ht="221.4" customHeight="1" x14ac:dyDescent="0.3">
      <c r="A90" s="1">
        <v>66</v>
      </c>
      <c r="B90" s="1"/>
      <c r="C90" s="1" t="s">
        <v>380</v>
      </c>
      <c r="D90" s="22" t="s">
        <v>381</v>
      </c>
      <c r="E90" s="1" t="s">
        <v>302</v>
      </c>
      <c r="F90" s="14"/>
      <c r="G90" s="1">
        <v>2441.6999999999998</v>
      </c>
      <c r="H90" s="1">
        <v>2441.6999999999998</v>
      </c>
      <c r="I90" s="1">
        <v>2441.6999999999998</v>
      </c>
      <c r="J90" s="1"/>
      <c r="K90" s="1"/>
      <c r="L90" s="1"/>
    </row>
    <row r="91" spans="1:12" ht="57.6" x14ac:dyDescent="0.3">
      <c r="A91" s="1">
        <v>67</v>
      </c>
      <c r="B91" s="1"/>
      <c r="C91" s="1" t="s">
        <v>91</v>
      </c>
      <c r="D91" s="22" t="s">
        <v>92</v>
      </c>
      <c r="E91" s="1"/>
      <c r="F91" s="14"/>
      <c r="G91" s="1">
        <f>SUM(G92+G96)</f>
        <v>215.2</v>
      </c>
      <c r="H91" s="1">
        <f t="shared" ref="H91:L91" si="40">SUM(H92+H96)</f>
        <v>269.3</v>
      </c>
      <c r="I91" s="1">
        <f t="shared" si="40"/>
        <v>269.3</v>
      </c>
      <c r="J91" s="1">
        <f t="shared" si="40"/>
        <v>162</v>
      </c>
      <c r="K91" s="1">
        <f t="shared" si="40"/>
        <v>160</v>
      </c>
      <c r="L91" s="1">
        <f t="shared" si="40"/>
        <v>160</v>
      </c>
    </row>
    <row r="92" spans="1:12" ht="57.6" x14ac:dyDescent="0.3">
      <c r="A92" s="1">
        <v>68</v>
      </c>
      <c r="B92" s="1"/>
      <c r="C92" s="1" t="s">
        <v>93</v>
      </c>
      <c r="D92" s="22" t="s">
        <v>94</v>
      </c>
      <c r="E92" s="1"/>
      <c r="F92" s="14"/>
      <c r="G92" s="1">
        <f>SUM(G93:G95)</f>
        <v>175.2</v>
      </c>
      <c r="H92" s="1">
        <f t="shared" ref="H92:L92" si="41">SUM(H93:H95)</f>
        <v>248.8</v>
      </c>
      <c r="I92" s="1">
        <f t="shared" si="41"/>
        <v>248.8</v>
      </c>
      <c r="J92" s="1">
        <f t="shared" si="41"/>
        <v>120</v>
      </c>
      <c r="K92" s="1">
        <f t="shared" si="41"/>
        <v>120</v>
      </c>
      <c r="L92" s="1">
        <f t="shared" si="41"/>
        <v>120</v>
      </c>
    </row>
    <row r="93" spans="1:12" ht="177.75" customHeight="1" x14ac:dyDescent="0.3">
      <c r="A93" s="1">
        <v>69</v>
      </c>
      <c r="B93" s="1"/>
      <c r="C93" s="1" t="s">
        <v>146</v>
      </c>
      <c r="D93" s="22" t="s">
        <v>147</v>
      </c>
      <c r="E93" s="1" t="s">
        <v>302</v>
      </c>
      <c r="F93" s="14"/>
      <c r="G93" s="1">
        <v>140.19999999999999</v>
      </c>
      <c r="H93" s="1">
        <v>200.8</v>
      </c>
      <c r="I93" s="1">
        <v>200.8</v>
      </c>
      <c r="J93" s="1">
        <v>100</v>
      </c>
      <c r="K93" s="1">
        <v>100</v>
      </c>
      <c r="L93" s="1">
        <v>100</v>
      </c>
    </row>
    <row r="94" spans="1:12" ht="177.75" customHeight="1" x14ac:dyDescent="0.3">
      <c r="A94" s="1">
        <v>70</v>
      </c>
      <c r="B94" s="1"/>
      <c r="C94" s="1" t="s">
        <v>146</v>
      </c>
      <c r="D94" s="22" t="s">
        <v>147</v>
      </c>
      <c r="E94" s="1" t="s">
        <v>279</v>
      </c>
      <c r="F94" s="14"/>
      <c r="G94" s="1"/>
      <c r="H94" s="1"/>
      <c r="I94" s="1"/>
      <c r="J94" s="1"/>
      <c r="K94" s="1"/>
      <c r="L94" s="1"/>
    </row>
    <row r="95" spans="1:12" ht="86.4" x14ac:dyDescent="0.3">
      <c r="A95" s="1">
        <v>71</v>
      </c>
      <c r="B95" s="1"/>
      <c r="C95" s="1" t="s">
        <v>95</v>
      </c>
      <c r="D95" s="22" t="s">
        <v>96</v>
      </c>
      <c r="E95" s="1" t="s">
        <v>302</v>
      </c>
      <c r="F95" s="14"/>
      <c r="G95" s="1">
        <v>35</v>
      </c>
      <c r="H95" s="1">
        <v>48</v>
      </c>
      <c r="I95" s="1">
        <v>48</v>
      </c>
      <c r="J95" s="1">
        <v>20</v>
      </c>
      <c r="K95" s="1">
        <v>20</v>
      </c>
      <c r="L95" s="1">
        <v>20</v>
      </c>
    </row>
    <row r="96" spans="1:12" ht="86.4" x14ac:dyDescent="0.3">
      <c r="A96" s="1">
        <v>72</v>
      </c>
      <c r="B96" s="1"/>
      <c r="C96" s="1" t="s">
        <v>237</v>
      </c>
      <c r="D96" s="22" t="s">
        <v>239</v>
      </c>
      <c r="E96" s="1"/>
      <c r="F96" s="14"/>
      <c r="G96" s="1">
        <f>G97</f>
        <v>40</v>
      </c>
      <c r="H96" s="1">
        <f t="shared" ref="H96:L96" si="42">H97</f>
        <v>20.5</v>
      </c>
      <c r="I96" s="1">
        <f t="shared" si="42"/>
        <v>20.5</v>
      </c>
      <c r="J96" s="1">
        <f t="shared" si="42"/>
        <v>42</v>
      </c>
      <c r="K96" s="1">
        <f t="shared" si="42"/>
        <v>40</v>
      </c>
      <c r="L96" s="1">
        <f t="shared" si="42"/>
        <v>40</v>
      </c>
    </row>
    <row r="97" spans="1:14" ht="148.19999999999999" customHeight="1" x14ac:dyDescent="0.3">
      <c r="A97" s="1">
        <v>73</v>
      </c>
      <c r="B97" s="1"/>
      <c r="C97" s="1" t="s">
        <v>238</v>
      </c>
      <c r="D97" s="22" t="s">
        <v>284</v>
      </c>
      <c r="E97" s="1" t="s">
        <v>302</v>
      </c>
      <c r="F97" s="14"/>
      <c r="G97" s="1">
        <v>40</v>
      </c>
      <c r="H97" s="1">
        <v>20.5</v>
      </c>
      <c r="I97" s="1">
        <v>20.5</v>
      </c>
      <c r="J97" s="1">
        <v>42</v>
      </c>
      <c r="K97" s="1">
        <v>40</v>
      </c>
      <c r="L97" s="1">
        <v>40</v>
      </c>
    </row>
    <row r="98" spans="1:14" ht="28.8" x14ac:dyDescent="0.3">
      <c r="A98" s="1">
        <v>74</v>
      </c>
      <c r="B98" s="1"/>
      <c r="C98" s="1" t="s">
        <v>97</v>
      </c>
      <c r="D98" s="1" t="s">
        <v>98</v>
      </c>
      <c r="E98" s="1"/>
      <c r="F98" s="14"/>
      <c r="G98" s="43">
        <f t="shared" ref="G98:L98" si="43">G99+G131+G137</f>
        <v>497</v>
      </c>
      <c r="H98" s="43">
        <f t="shared" si="43"/>
        <v>644.29999999999995</v>
      </c>
      <c r="I98" s="43">
        <f t="shared" si="43"/>
        <v>644.79999999999995</v>
      </c>
      <c r="J98" s="1">
        <f t="shared" si="43"/>
        <v>317.09999999999997</v>
      </c>
      <c r="K98" s="1">
        <f t="shared" si="43"/>
        <v>317.09999999999997</v>
      </c>
      <c r="L98" s="1">
        <f t="shared" si="43"/>
        <v>317.09999999999997</v>
      </c>
    </row>
    <row r="99" spans="1:14" ht="95.25" customHeight="1" x14ac:dyDescent="0.3">
      <c r="A99" s="1">
        <v>75</v>
      </c>
      <c r="B99" s="1"/>
      <c r="C99" s="1" t="s">
        <v>192</v>
      </c>
      <c r="D99" s="1" t="s">
        <v>193</v>
      </c>
      <c r="E99" s="1"/>
      <c r="F99" s="14"/>
      <c r="G99" s="1">
        <f t="shared" ref="G99:H99" si="44">G100+G105+G108+G123+G125+G128+G121+G117+G119+G115+G113+G111</f>
        <v>262.7</v>
      </c>
      <c r="H99" s="1">
        <f t="shared" si="44"/>
        <v>403.8</v>
      </c>
      <c r="I99" s="1">
        <f>I100+I105+I108+I123+I125+I128+I121+I117+I119+I115+I113+I111</f>
        <v>403.8</v>
      </c>
      <c r="J99" s="1">
        <f t="shared" ref="J99:L99" si="45">J100+J105+J108+J123+J125+J128+J121+J117+J119+J115+J113+J111</f>
        <v>317.09999999999997</v>
      </c>
      <c r="K99" s="1">
        <f t="shared" si="45"/>
        <v>317.09999999999997</v>
      </c>
      <c r="L99" s="1">
        <f t="shared" si="45"/>
        <v>317.09999999999997</v>
      </c>
      <c r="N99" s="15"/>
    </row>
    <row r="100" spans="1:14" ht="193.5" customHeight="1" x14ac:dyDescent="0.3">
      <c r="A100" s="1">
        <v>76</v>
      </c>
      <c r="B100" s="1"/>
      <c r="C100" s="1" t="s">
        <v>194</v>
      </c>
      <c r="D100" s="1" t="s">
        <v>310</v>
      </c>
      <c r="E100" s="1"/>
      <c r="F100" s="9"/>
      <c r="G100" s="1">
        <f t="shared" ref="G100:L100" si="46">G103+G104</f>
        <v>7.1</v>
      </c>
      <c r="H100" s="1">
        <f t="shared" si="46"/>
        <v>7.7</v>
      </c>
      <c r="I100" s="1">
        <f t="shared" si="46"/>
        <v>7.7</v>
      </c>
      <c r="J100" s="1">
        <f t="shared" si="46"/>
        <v>9.6</v>
      </c>
      <c r="K100" s="1">
        <f t="shared" si="46"/>
        <v>9.6</v>
      </c>
      <c r="L100" s="1">
        <f t="shared" si="46"/>
        <v>9.6</v>
      </c>
    </row>
    <row r="101" spans="1:14" ht="10.5" hidden="1" customHeight="1" x14ac:dyDescent="0.3">
      <c r="A101" s="1">
        <v>71</v>
      </c>
      <c r="B101" s="1"/>
      <c r="C101" s="1" t="s">
        <v>99</v>
      </c>
      <c r="D101" s="22" t="s">
        <v>100</v>
      </c>
      <c r="E101" s="1"/>
      <c r="F101" s="9"/>
      <c r="G101" s="1">
        <f>G102</f>
        <v>0</v>
      </c>
      <c r="H101" s="9">
        <f>H102</f>
        <v>0</v>
      </c>
      <c r="I101" s="1">
        <f t="shared" ref="I101:L101" si="47">I102</f>
        <v>0</v>
      </c>
      <c r="J101" s="1">
        <f t="shared" si="47"/>
        <v>0</v>
      </c>
      <c r="K101" s="1">
        <f t="shared" si="47"/>
        <v>0</v>
      </c>
      <c r="L101" s="1">
        <f t="shared" si="47"/>
        <v>0</v>
      </c>
    </row>
    <row r="102" spans="1:14" ht="115.2" hidden="1" x14ac:dyDescent="0.3">
      <c r="A102" s="1">
        <v>72</v>
      </c>
      <c r="B102" s="1"/>
      <c r="C102" s="1" t="s">
        <v>101</v>
      </c>
      <c r="D102" s="22" t="s">
        <v>102</v>
      </c>
      <c r="E102" s="1" t="s">
        <v>135</v>
      </c>
      <c r="F102" s="9"/>
      <c r="G102" s="1"/>
      <c r="H102" s="9"/>
      <c r="I102" s="1"/>
      <c r="J102" s="1"/>
      <c r="K102" s="1"/>
      <c r="L102" s="1"/>
    </row>
    <row r="103" spans="1:14" ht="219" customHeight="1" x14ac:dyDescent="0.3">
      <c r="A103" s="1">
        <v>77</v>
      </c>
      <c r="B103" s="1"/>
      <c r="C103" s="1" t="s">
        <v>195</v>
      </c>
      <c r="D103" s="1" t="s">
        <v>311</v>
      </c>
      <c r="E103" s="1" t="s">
        <v>300</v>
      </c>
      <c r="F103" s="9"/>
      <c r="G103" s="1">
        <v>3.2</v>
      </c>
      <c r="H103" s="1">
        <v>3.7</v>
      </c>
      <c r="I103" s="1">
        <v>3.7</v>
      </c>
      <c r="J103" s="1">
        <v>9.6</v>
      </c>
      <c r="K103" s="1">
        <v>9.6</v>
      </c>
      <c r="L103" s="1">
        <v>9.6</v>
      </c>
    </row>
    <row r="104" spans="1:14" ht="212.4" customHeight="1" x14ac:dyDescent="0.3">
      <c r="A104" s="1">
        <v>78</v>
      </c>
      <c r="B104" s="1"/>
      <c r="C104" s="1" t="s">
        <v>195</v>
      </c>
      <c r="D104" s="1" t="s">
        <v>311</v>
      </c>
      <c r="E104" s="1" t="s">
        <v>301</v>
      </c>
      <c r="F104" s="9"/>
      <c r="G104" s="1">
        <v>3.9</v>
      </c>
      <c r="H104" s="1">
        <v>4</v>
      </c>
      <c r="I104" s="1">
        <v>4</v>
      </c>
      <c r="J104" s="1"/>
      <c r="K104" s="1"/>
      <c r="L104" s="1"/>
    </row>
    <row r="105" spans="1:14" ht="214.2" customHeight="1" x14ac:dyDescent="0.3">
      <c r="A105" s="1">
        <v>79</v>
      </c>
      <c r="B105" s="1"/>
      <c r="C105" s="1" t="s">
        <v>196</v>
      </c>
      <c r="D105" s="1" t="s">
        <v>312</v>
      </c>
      <c r="E105" s="1"/>
      <c r="F105" s="9"/>
      <c r="G105" s="1">
        <f>G106+G107</f>
        <v>14.7</v>
      </c>
      <c r="H105" s="1">
        <f t="shared" ref="H105:L105" si="48">H106+H107</f>
        <v>22.5</v>
      </c>
      <c r="I105" s="1">
        <f t="shared" si="48"/>
        <v>22.5</v>
      </c>
      <c r="J105" s="1">
        <f t="shared" si="48"/>
        <v>21.4</v>
      </c>
      <c r="K105" s="1">
        <f t="shared" si="48"/>
        <v>21.4</v>
      </c>
      <c r="L105" s="1">
        <f t="shared" si="48"/>
        <v>21.4</v>
      </c>
    </row>
    <row r="106" spans="1:14" ht="283.2" hidden="1" customHeight="1" x14ac:dyDescent="0.3">
      <c r="A106" s="1">
        <v>85</v>
      </c>
      <c r="B106" s="9"/>
      <c r="C106" s="9" t="s">
        <v>197</v>
      </c>
      <c r="D106" s="13" t="s">
        <v>313</v>
      </c>
      <c r="E106" s="9" t="s">
        <v>300</v>
      </c>
      <c r="F106" s="9"/>
      <c r="G106" s="1"/>
      <c r="H106" s="1"/>
      <c r="I106" s="1"/>
      <c r="J106" s="1"/>
      <c r="K106" s="1"/>
      <c r="L106" s="1"/>
    </row>
    <row r="107" spans="1:14" ht="274.8" customHeight="1" x14ac:dyDescent="0.3">
      <c r="A107" s="1">
        <v>80</v>
      </c>
      <c r="B107" s="1"/>
      <c r="C107" s="1" t="s">
        <v>197</v>
      </c>
      <c r="D107" s="1" t="s">
        <v>313</v>
      </c>
      <c r="E107" s="1" t="s">
        <v>301</v>
      </c>
      <c r="F107" s="9"/>
      <c r="G107" s="1">
        <v>14.7</v>
      </c>
      <c r="H107" s="1">
        <v>22.5</v>
      </c>
      <c r="I107" s="1">
        <v>22.5</v>
      </c>
      <c r="J107" s="1">
        <v>21.4</v>
      </c>
      <c r="K107" s="1">
        <v>21.4</v>
      </c>
      <c r="L107" s="1">
        <v>21.4</v>
      </c>
    </row>
    <row r="108" spans="1:14" ht="154.80000000000001" customHeight="1" x14ac:dyDescent="0.3">
      <c r="A108" s="1">
        <v>81</v>
      </c>
      <c r="B108" s="1"/>
      <c r="C108" s="1" t="s">
        <v>216</v>
      </c>
      <c r="D108" s="1" t="s">
        <v>314</v>
      </c>
      <c r="E108" s="1"/>
      <c r="F108" s="9"/>
      <c r="G108" s="1">
        <f>G110+G109</f>
        <v>6.2</v>
      </c>
      <c r="H108" s="1">
        <f t="shared" ref="H108:L108" si="49">H110+H109</f>
        <v>10.6</v>
      </c>
      <c r="I108" s="1">
        <f t="shared" si="49"/>
        <v>10.6</v>
      </c>
      <c r="J108" s="1">
        <f t="shared" si="49"/>
        <v>8.3000000000000007</v>
      </c>
      <c r="K108" s="1">
        <f t="shared" si="49"/>
        <v>8.3000000000000007</v>
      </c>
      <c r="L108" s="1">
        <f t="shared" si="49"/>
        <v>8.3000000000000007</v>
      </c>
    </row>
    <row r="109" spans="1:14" ht="231" hidden="1" customHeight="1" x14ac:dyDescent="0.3">
      <c r="A109" s="1">
        <v>88</v>
      </c>
      <c r="B109" s="1"/>
      <c r="C109" s="1" t="s">
        <v>217</v>
      </c>
      <c r="D109" s="1" t="s">
        <v>315</v>
      </c>
      <c r="E109" s="1" t="s">
        <v>300</v>
      </c>
      <c r="F109" s="9"/>
      <c r="G109" s="1"/>
      <c r="H109" s="1"/>
      <c r="I109" s="1"/>
      <c r="J109" s="1"/>
      <c r="K109" s="1"/>
      <c r="L109" s="1"/>
    </row>
    <row r="110" spans="1:14" ht="223.2" customHeight="1" x14ac:dyDescent="0.3">
      <c r="A110" s="1">
        <v>82</v>
      </c>
      <c r="B110" s="1"/>
      <c r="C110" s="1" t="s">
        <v>217</v>
      </c>
      <c r="D110" s="1" t="s">
        <v>315</v>
      </c>
      <c r="E110" s="1" t="s">
        <v>301</v>
      </c>
      <c r="F110" s="9"/>
      <c r="G110" s="1">
        <v>6.2</v>
      </c>
      <c r="H110" s="1">
        <v>10.6</v>
      </c>
      <c r="I110" s="1">
        <v>10.6</v>
      </c>
      <c r="J110" s="1">
        <v>8.3000000000000007</v>
      </c>
      <c r="K110" s="1">
        <v>8.3000000000000007</v>
      </c>
      <c r="L110" s="1">
        <v>8.3000000000000007</v>
      </c>
    </row>
    <row r="111" spans="1:14" ht="223.2" customHeight="1" x14ac:dyDescent="0.3">
      <c r="A111" s="1">
        <v>83</v>
      </c>
      <c r="B111" s="1"/>
      <c r="C111" s="1" t="s">
        <v>285</v>
      </c>
      <c r="D111" s="1" t="s">
        <v>373</v>
      </c>
      <c r="E111" s="1"/>
      <c r="F111" s="9"/>
      <c r="G111" s="1">
        <f>G112</f>
        <v>0.3</v>
      </c>
      <c r="H111" s="1">
        <f t="shared" ref="H111:L111" si="50">H112</f>
        <v>1.5</v>
      </c>
      <c r="I111" s="1">
        <f t="shared" si="50"/>
        <v>1.5</v>
      </c>
      <c r="J111" s="1">
        <f t="shared" si="50"/>
        <v>1.2</v>
      </c>
      <c r="K111" s="1">
        <f t="shared" si="50"/>
        <v>1.2</v>
      </c>
      <c r="L111" s="1">
        <f t="shared" si="50"/>
        <v>1.2</v>
      </c>
    </row>
    <row r="112" spans="1:14" ht="233.4" customHeight="1" x14ac:dyDescent="0.3">
      <c r="A112" s="1">
        <v>84</v>
      </c>
      <c r="B112" s="1"/>
      <c r="C112" s="1" t="s">
        <v>316</v>
      </c>
      <c r="D112" s="1" t="s">
        <v>374</v>
      </c>
      <c r="E112" s="1" t="s">
        <v>301</v>
      </c>
      <c r="F112" s="9"/>
      <c r="G112" s="1">
        <v>0.3</v>
      </c>
      <c r="H112" s="1">
        <v>1.5</v>
      </c>
      <c r="I112" s="1">
        <v>1.5</v>
      </c>
      <c r="J112" s="1">
        <v>1.2</v>
      </c>
      <c r="K112" s="1">
        <v>1.2</v>
      </c>
      <c r="L112" s="1">
        <v>1.2</v>
      </c>
    </row>
    <row r="113" spans="1:14" ht="192.6" customHeight="1" x14ac:dyDescent="0.3">
      <c r="A113" s="1">
        <v>85</v>
      </c>
      <c r="B113" s="1"/>
      <c r="C113" s="1" t="s">
        <v>388</v>
      </c>
      <c r="D113" s="1" t="s">
        <v>390</v>
      </c>
      <c r="E113" s="1"/>
      <c r="F113" s="9"/>
      <c r="G113" s="1">
        <f>G114</f>
        <v>0</v>
      </c>
      <c r="H113" s="1">
        <f t="shared" ref="H113:L113" si="51">H114</f>
        <v>0</v>
      </c>
      <c r="I113" s="1">
        <f t="shared" si="51"/>
        <v>0</v>
      </c>
      <c r="J113" s="1">
        <f t="shared" si="51"/>
        <v>0.2</v>
      </c>
      <c r="K113" s="1">
        <f t="shared" si="51"/>
        <v>0.2</v>
      </c>
      <c r="L113" s="1">
        <f t="shared" si="51"/>
        <v>0.2</v>
      </c>
    </row>
    <row r="114" spans="1:14" ht="249" customHeight="1" x14ac:dyDescent="0.3">
      <c r="A114" s="1">
        <v>86</v>
      </c>
      <c r="B114" s="1"/>
      <c r="C114" s="1" t="s">
        <v>389</v>
      </c>
      <c r="D114" s="1" t="s">
        <v>391</v>
      </c>
      <c r="E114" s="1" t="s">
        <v>301</v>
      </c>
      <c r="F114" s="9"/>
      <c r="G114" s="1"/>
      <c r="H114" s="1"/>
      <c r="I114" s="1"/>
      <c r="J114" s="1">
        <v>0.2</v>
      </c>
      <c r="K114" s="1">
        <v>0.2</v>
      </c>
      <c r="L114" s="1">
        <v>0.2</v>
      </c>
    </row>
    <row r="115" spans="1:14" ht="185.4" customHeight="1" x14ac:dyDescent="0.3">
      <c r="A115" s="1">
        <v>87</v>
      </c>
      <c r="B115" s="1"/>
      <c r="C115" s="1" t="s">
        <v>306</v>
      </c>
      <c r="D115" s="1" t="s">
        <v>307</v>
      </c>
      <c r="E115" s="1"/>
      <c r="F115" s="9"/>
      <c r="G115" s="1">
        <f>G116</f>
        <v>0.5</v>
      </c>
      <c r="H115" s="1">
        <f>H116</f>
        <v>0</v>
      </c>
      <c r="I115" s="1">
        <f t="shared" ref="I115:L115" si="52">I116</f>
        <v>0</v>
      </c>
      <c r="J115" s="1">
        <f t="shared" si="52"/>
        <v>0.5</v>
      </c>
      <c r="K115" s="1">
        <f t="shared" si="52"/>
        <v>0.5</v>
      </c>
      <c r="L115" s="1">
        <f t="shared" si="52"/>
        <v>0.5</v>
      </c>
    </row>
    <row r="116" spans="1:14" ht="235.2" customHeight="1" x14ac:dyDescent="0.3">
      <c r="A116" s="1">
        <v>88</v>
      </c>
      <c r="B116" s="1"/>
      <c r="C116" s="1" t="s">
        <v>308</v>
      </c>
      <c r="D116" s="1" t="s">
        <v>309</v>
      </c>
      <c r="E116" s="1" t="s">
        <v>301</v>
      </c>
      <c r="F116" s="9"/>
      <c r="G116" s="1">
        <v>0.5</v>
      </c>
      <c r="H116" s="9"/>
      <c r="I116" s="1"/>
      <c r="J116" s="1">
        <v>0.5</v>
      </c>
      <c r="K116" s="1">
        <v>0.5</v>
      </c>
      <c r="L116" s="1">
        <v>0.5</v>
      </c>
    </row>
    <row r="117" spans="1:14" ht="148.80000000000001" customHeight="1" x14ac:dyDescent="0.3">
      <c r="A117" s="1">
        <v>89</v>
      </c>
      <c r="B117" s="1"/>
      <c r="C117" s="1" t="s">
        <v>249</v>
      </c>
      <c r="D117" s="24" t="s">
        <v>317</v>
      </c>
      <c r="E117" s="1"/>
      <c r="F117" s="9"/>
      <c r="G117" s="1">
        <f>G118</f>
        <v>2</v>
      </c>
      <c r="H117" s="1">
        <f t="shared" ref="H117:L117" si="53">H118</f>
        <v>0</v>
      </c>
      <c r="I117" s="1">
        <f t="shared" si="53"/>
        <v>0</v>
      </c>
      <c r="J117" s="1">
        <f t="shared" si="53"/>
        <v>0</v>
      </c>
      <c r="K117" s="1">
        <f t="shared" si="53"/>
        <v>0</v>
      </c>
      <c r="L117" s="1">
        <f t="shared" si="53"/>
        <v>0</v>
      </c>
    </row>
    <row r="118" spans="1:14" ht="206.4" customHeight="1" x14ac:dyDescent="0.3">
      <c r="A118" s="1">
        <v>90</v>
      </c>
      <c r="B118" s="1"/>
      <c r="C118" s="1" t="s">
        <v>248</v>
      </c>
      <c r="D118" s="26" t="s">
        <v>318</v>
      </c>
      <c r="E118" s="1" t="s">
        <v>301</v>
      </c>
      <c r="F118" s="9"/>
      <c r="G118" s="1">
        <v>2</v>
      </c>
      <c r="H118" s="9"/>
      <c r="I118" s="1"/>
      <c r="J118" s="1"/>
      <c r="K118" s="1"/>
      <c r="L118" s="1"/>
    </row>
    <row r="119" spans="1:14" ht="220.2" customHeight="1" x14ac:dyDescent="0.3">
      <c r="A119" s="1">
        <v>91</v>
      </c>
      <c r="B119" s="1"/>
      <c r="C119" s="1" t="s">
        <v>250</v>
      </c>
      <c r="D119" s="26" t="s">
        <v>319</v>
      </c>
      <c r="E119" s="1"/>
      <c r="F119" s="9"/>
      <c r="G119" s="1">
        <f>G120</f>
        <v>1.4</v>
      </c>
      <c r="H119" s="1">
        <f t="shared" ref="H119:L119" si="54">H120</f>
        <v>2</v>
      </c>
      <c r="I119" s="1">
        <f t="shared" si="54"/>
        <v>2</v>
      </c>
      <c r="J119" s="1">
        <f t="shared" si="54"/>
        <v>1.5</v>
      </c>
      <c r="K119" s="1">
        <f t="shared" si="54"/>
        <v>1.5</v>
      </c>
      <c r="L119" s="1">
        <f t="shared" si="54"/>
        <v>1.5</v>
      </c>
    </row>
    <row r="120" spans="1:14" ht="280.8" customHeight="1" x14ac:dyDescent="0.3">
      <c r="A120" s="1">
        <v>92</v>
      </c>
      <c r="B120" s="1"/>
      <c r="C120" s="1" t="s">
        <v>286</v>
      </c>
      <c r="D120" s="24" t="s">
        <v>320</v>
      </c>
      <c r="E120" s="1" t="s">
        <v>301</v>
      </c>
      <c r="F120" s="9"/>
      <c r="G120" s="1">
        <v>1.4</v>
      </c>
      <c r="H120" s="1">
        <v>2</v>
      </c>
      <c r="I120" s="1">
        <v>2</v>
      </c>
      <c r="J120" s="1">
        <v>1.5</v>
      </c>
      <c r="K120" s="1">
        <v>1.5</v>
      </c>
      <c r="L120" s="1">
        <v>1.5</v>
      </c>
    </row>
    <row r="121" spans="1:14" ht="243" customHeight="1" x14ac:dyDescent="0.3">
      <c r="A121" s="1">
        <v>93</v>
      </c>
      <c r="B121" s="1"/>
      <c r="C121" s="1" t="s">
        <v>240</v>
      </c>
      <c r="D121" s="1" t="s">
        <v>375</v>
      </c>
      <c r="E121" s="1"/>
      <c r="F121" s="9"/>
      <c r="G121" s="1">
        <f>G122</f>
        <v>2.8</v>
      </c>
      <c r="H121" s="1">
        <f t="shared" ref="H121:L121" si="55">H122</f>
        <v>1.8</v>
      </c>
      <c r="I121" s="1">
        <f>I122</f>
        <v>1.8</v>
      </c>
      <c r="J121" s="1">
        <f t="shared" si="55"/>
        <v>3.5</v>
      </c>
      <c r="K121" s="1">
        <f t="shared" si="55"/>
        <v>3.5</v>
      </c>
      <c r="L121" s="1">
        <f t="shared" si="55"/>
        <v>3.5</v>
      </c>
    </row>
    <row r="122" spans="1:14" ht="388.8" customHeight="1" x14ac:dyDescent="0.3">
      <c r="A122" s="1">
        <v>94</v>
      </c>
      <c r="B122" s="1"/>
      <c r="C122" s="1" t="s">
        <v>241</v>
      </c>
      <c r="D122" s="1" t="s">
        <v>376</v>
      </c>
      <c r="E122" s="1" t="s">
        <v>301</v>
      </c>
      <c r="F122" s="9"/>
      <c r="G122" s="1">
        <v>2.8</v>
      </c>
      <c r="H122" s="1">
        <v>1.8</v>
      </c>
      <c r="I122" s="1">
        <v>1.8</v>
      </c>
      <c r="J122" s="1">
        <v>3.5</v>
      </c>
      <c r="K122" s="1">
        <v>3.5</v>
      </c>
      <c r="L122" s="1">
        <v>3.5</v>
      </c>
    </row>
    <row r="123" spans="1:14" ht="150" customHeight="1" x14ac:dyDescent="0.3">
      <c r="A123" s="1">
        <v>95</v>
      </c>
      <c r="B123" s="1"/>
      <c r="C123" s="1" t="s">
        <v>198</v>
      </c>
      <c r="D123" s="1" t="s">
        <v>321</v>
      </c>
      <c r="E123" s="1"/>
      <c r="F123" s="9"/>
      <c r="G123" s="1">
        <f>G124</f>
        <v>1.6</v>
      </c>
      <c r="H123" s="1">
        <f t="shared" ref="H123:L123" si="56">H124</f>
        <v>4.7</v>
      </c>
      <c r="I123" s="1">
        <f t="shared" si="56"/>
        <v>4.7</v>
      </c>
      <c r="J123" s="1">
        <f t="shared" si="56"/>
        <v>3.7</v>
      </c>
      <c r="K123" s="1">
        <f t="shared" si="56"/>
        <v>3.7</v>
      </c>
      <c r="L123" s="1">
        <f t="shared" si="56"/>
        <v>3.7</v>
      </c>
    </row>
    <row r="124" spans="1:14" ht="221.4" customHeight="1" x14ac:dyDescent="0.3">
      <c r="A124" s="1">
        <v>96</v>
      </c>
      <c r="B124" s="1"/>
      <c r="C124" s="1" t="s">
        <v>199</v>
      </c>
      <c r="D124" s="1" t="s">
        <v>322</v>
      </c>
      <c r="E124" s="1" t="s">
        <v>301</v>
      </c>
      <c r="F124" s="9"/>
      <c r="G124" s="1">
        <v>1.6</v>
      </c>
      <c r="H124" s="1">
        <v>4.7</v>
      </c>
      <c r="I124" s="1">
        <v>4.7</v>
      </c>
      <c r="J124" s="1">
        <v>3.7</v>
      </c>
      <c r="K124" s="1">
        <v>3.7</v>
      </c>
      <c r="L124" s="1">
        <v>3.7</v>
      </c>
    </row>
    <row r="125" spans="1:14" ht="132" customHeight="1" x14ac:dyDescent="0.3">
      <c r="A125" s="1">
        <v>97</v>
      </c>
      <c r="B125" s="1"/>
      <c r="C125" s="1" t="s">
        <v>200</v>
      </c>
      <c r="D125" s="29" t="s">
        <v>323</v>
      </c>
      <c r="E125" s="1"/>
      <c r="F125" s="9"/>
      <c r="G125" s="1">
        <f>G126+G127</f>
        <v>25.6</v>
      </c>
      <c r="H125" s="1">
        <f t="shared" ref="H125:L125" si="57">H126+H127</f>
        <v>7.5</v>
      </c>
      <c r="I125" s="1">
        <f t="shared" si="57"/>
        <v>7.5</v>
      </c>
      <c r="J125" s="1">
        <f t="shared" si="57"/>
        <v>19.600000000000001</v>
      </c>
      <c r="K125" s="1">
        <f t="shared" si="57"/>
        <v>19.600000000000001</v>
      </c>
      <c r="L125" s="1">
        <f t="shared" si="57"/>
        <v>19.600000000000001</v>
      </c>
      <c r="N125" s="15"/>
    </row>
    <row r="126" spans="1:14" ht="202.2" customHeight="1" x14ac:dyDescent="0.3">
      <c r="A126" s="1">
        <v>98</v>
      </c>
      <c r="B126" s="1"/>
      <c r="C126" s="1" t="s">
        <v>201</v>
      </c>
      <c r="D126" s="30" t="s">
        <v>324</v>
      </c>
      <c r="E126" s="1" t="s">
        <v>301</v>
      </c>
      <c r="F126" s="9"/>
      <c r="G126" s="1">
        <v>25.6</v>
      </c>
      <c r="H126" s="1">
        <v>7.5</v>
      </c>
      <c r="I126" s="1">
        <v>7.5</v>
      </c>
      <c r="J126" s="1">
        <v>19.600000000000001</v>
      </c>
      <c r="K126" s="1">
        <v>19.600000000000001</v>
      </c>
      <c r="L126" s="1">
        <v>19.600000000000001</v>
      </c>
      <c r="N126" s="15"/>
    </row>
    <row r="127" spans="1:14" ht="203.4" hidden="1" customHeight="1" x14ac:dyDescent="0.3">
      <c r="A127" s="1">
        <v>104</v>
      </c>
      <c r="B127" s="1"/>
      <c r="C127" s="1" t="s">
        <v>201</v>
      </c>
      <c r="D127" s="30" t="s">
        <v>324</v>
      </c>
      <c r="E127" s="1" t="s">
        <v>300</v>
      </c>
      <c r="F127" s="9"/>
      <c r="G127" s="1"/>
      <c r="H127" s="9"/>
      <c r="I127" s="1"/>
      <c r="J127" s="1"/>
      <c r="K127" s="1"/>
      <c r="L127" s="1"/>
      <c r="N127" s="15"/>
    </row>
    <row r="128" spans="1:14" ht="181.8" customHeight="1" x14ac:dyDescent="0.3">
      <c r="A128" s="1">
        <v>99</v>
      </c>
      <c r="B128" s="1"/>
      <c r="C128" s="1" t="s">
        <v>202</v>
      </c>
      <c r="D128" s="1" t="s">
        <v>325</v>
      </c>
      <c r="E128" s="1"/>
      <c r="F128" s="9"/>
      <c r="G128" s="1">
        <f>G129+G130</f>
        <v>200.5</v>
      </c>
      <c r="H128" s="1">
        <f>H129+H130</f>
        <v>345.5</v>
      </c>
      <c r="I128" s="1">
        <f>I129+I130</f>
        <v>345.5</v>
      </c>
      <c r="J128" s="1">
        <f t="shared" ref="J128:L128" si="58">J129+J130</f>
        <v>247.6</v>
      </c>
      <c r="K128" s="1">
        <f t="shared" si="58"/>
        <v>247.6</v>
      </c>
      <c r="L128" s="1">
        <f t="shared" si="58"/>
        <v>247.6</v>
      </c>
    </row>
    <row r="129" spans="1:14" ht="250.8" customHeight="1" x14ac:dyDescent="0.3">
      <c r="A129" s="1">
        <v>100</v>
      </c>
      <c r="B129" s="1"/>
      <c r="C129" s="1" t="s">
        <v>203</v>
      </c>
      <c r="D129" s="1" t="s">
        <v>326</v>
      </c>
      <c r="E129" s="1" t="s">
        <v>354</v>
      </c>
      <c r="F129" s="9"/>
      <c r="G129" s="1">
        <v>2</v>
      </c>
      <c r="H129" s="1">
        <v>1.5</v>
      </c>
      <c r="I129" s="1">
        <v>1.5</v>
      </c>
      <c r="J129" s="1">
        <v>2</v>
      </c>
      <c r="K129" s="1">
        <v>2</v>
      </c>
      <c r="L129" s="1">
        <v>2</v>
      </c>
    </row>
    <row r="130" spans="1:14" ht="230.4" customHeight="1" x14ac:dyDescent="0.3">
      <c r="A130" s="1">
        <v>101</v>
      </c>
      <c r="B130" s="1"/>
      <c r="C130" s="1" t="s">
        <v>203</v>
      </c>
      <c r="D130" s="1" t="s">
        <v>326</v>
      </c>
      <c r="E130" s="1" t="s">
        <v>301</v>
      </c>
      <c r="F130" s="9"/>
      <c r="G130" s="1">
        <v>198.5</v>
      </c>
      <c r="H130" s="1">
        <v>344</v>
      </c>
      <c r="I130" s="1">
        <v>344</v>
      </c>
      <c r="J130" s="1">
        <v>245.6</v>
      </c>
      <c r="K130" s="1">
        <v>245.6</v>
      </c>
      <c r="L130" s="1">
        <v>245.6</v>
      </c>
    </row>
    <row r="131" spans="1:14" ht="280.8" customHeight="1" x14ac:dyDescent="0.3">
      <c r="A131" s="1">
        <v>102</v>
      </c>
      <c r="B131" s="1"/>
      <c r="C131" s="1" t="s">
        <v>287</v>
      </c>
      <c r="D131" s="22" t="s">
        <v>204</v>
      </c>
      <c r="E131" s="1"/>
      <c r="F131" s="9"/>
      <c r="G131" s="1">
        <f>G132+G135</f>
        <v>0</v>
      </c>
      <c r="H131" s="1">
        <f t="shared" ref="H131:L131" si="59">H132+H135</f>
        <v>66.2</v>
      </c>
      <c r="I131" s="1">
        <f t="shared" si="59"/>
        <v>66.2</v>
      </c>
      <c r="J131" s="1">
        <f t="shared" si="59"/>
        <v>0</v>
      </c>
      <c r="K131" s="1">
        <f t="shared" si="59"/>
        <v>0</v>
      </c>
      <c r="L131" s="1">
        <f t="shared" si="59"/>
        <v>0</v>
      </c>
    </row>
    <row r="132" spans="1:14" ht="123.6" hidden="1" customHeight="1" x14ac:dyDescent="0.3">
      <c r="A132" s="1">
        <v>109</v>
      </c>
      <c r="B132" s="9"/>
      <c r="C132" s="9" t="s">
        <v>205</v>
      </c>
      <c r="D132" s="13" t="s">
        <v>206</v>
      </c>
      <c r="E132" s="9"/>
      <c r="F132" s="9"/>
      <c r="G132" s="1">
        <f t="shared" ref="G132:L132" si="60">G133+G134</f>
        <v>0</v>
      </c>
      <c r="H132" s="9">
        <f t="shared" si="60"/>
        <v>0</v>
      </c>
      <c r="I132" s="55">
        <f t="shared" si="60"/>
        <v>0</v>
      </c>
      <c r="J132" s="1">
        <f t="shared" si="60"/>
        <v>0</v>
      </c>
      <c r="K132" s="1">
        <f t="shared" si="60"/>
        <v>0</v>
      </c>
      <c r="L132" s="1">
        <f t="shared" si="60"/>
        <v>0</v>
      </c>
    </row>
    <row r="133" spans="1:14" ht="191.4" hidden="1" customHeight="1" x14ac:dyDescent="0.3">
      <c r="A133" s="1">
        <v>110</v>
      </c>
      <c r="B133" s="9"/>
      <c r="C133" s="9" t="s">
        <v>207</v>
      </c>
      <c r="D133" s="13" t="s">
        <v>208</v>
      </c>
      <c r="E133" s="14" t="s">
        <v>302</v>
      </c>
      <c r="F133" s="9"/>
      <c r="G133" s="1"/>
      <c r="H133" s="9"/>
      <c r="I133" s="1"/>
      <c r="J133" s="1"/>
      <c r="K133" s="1"/>
      <c r="L133" s="1"/>
    </row>
    <row r="134" spans="1:14" ht="6" hidden="1" customHeight="1" x14ac:dyDescent="0.3">
      <c r="A134" s="1">
        <v>111</v>
      </c>
      <c r="B134" s="9"/>
      <c r="C134" s="9" t="s">
        <v>207</v>
      </c>
      <c r="D134" s="13" t="s">
        <v>208</v>
      </c>
      <c r="E134" s="14" t="s">
        <v>138</v>
      </c>
      <c r="F134" s="9"/>
      <c r="G134" s="1"/>
      <c r="H134" s="9"/>
      <c r="I134" s="1"/>
      <c r="J134" s="1"/>
      <c r="K134" s="1"/>
      <c r="L134" s="1"/>
    </row>
    <row r="135" spans="1:14" ht="223.2" customHeight="1" x14ac:dyDescent="0.3">
      <c r="A135" s="1">
        <v>103</v>
      </c>
      <c r="B135" s="1"/>
      <c r="C135" s="1" t="s">
        <v>288</v>
      </c>
      <c r="D135" s="22" t="s">
        <v>289</v>
      </c>
      <c r="E135" s="1"/>
      <c r="F135" s="9"/>
      <c r="G135" s="1">
        <f>G136</f>
        <v>0</v>
      </c>
      <c r="H135" s="1">
        <f t="shared" ref="H135:L135" si="61">H136</f>
        <v>66.2</v>
      </c>
      <c r="I135" s="1">
        <f t="shared" si="61"/>
        <v>66.2</v>
      </c>
      <c r="J135" s="1">
        <f t="shared" si="61"/>
        <v>0</v>
      </c>
      <c r="K135" s="1">
        <f t="shared" si="61"/>
        <v>0</v>
      </c>
      <c r="L135" s="1">
        <f t="shared" si="61"/>
        <v>0</v>
      </c>
    </row>
    <row r="136" spans="1:14" ht="189.6" customHeight="1" x14ac:dyDescent="0.3">
      <c r="A136" s="1">
        <v>104</v>
      </c>
      <c r="B136" s="1"/>
      <c r="C136" s="1" t="s">
        <v>290</v>
      </c>
      <c r="D136" s="22" t="s">
        <v>291</v>
      </c>
      <c r="E136" s="1" t="s">
        <v>302</v>
      </c>
      <c r="F136" s="9"/>
      <c r="G136" s="1"/>
      <c r="H136" s="1">
        <v>66.2</v>
      </c>
      <c r="I136" s="1">
        <v>66.2</v>
      </c>
      <c r="J136" s="1"/>
      <c r="K136" s="1"/>
      <c r="L136" s="1"/>
    </row>
    <row r="137" spans="1:14" ht="86.25" customHeight="1" x14ac:dyDescent="0.3">
      <c r="A137" s="1">
        <v>105</v>
      </c>
      <c r="B137" s="1"/>
      <c r="C137" s="1" t="s">
        <v>209</v>
      </c>
      <c r="D137" s="22" t="s">
        <v>210</v>
      </c>
      <c r="E137" s="1"/>
      <c r="F137" s="9"/>
      <c r="G137" s="1">
        <f>G139+G144</f>
        <v>234.3</v>
      </c>
      <c r="H137" s="1">
        <f t="shared" ref="H137:L137" si="62">H139+H144</f>
        <v>174.3</v>
      </c>
      <c r="I137" s="1">
        <f t="shared" si="62"/>
        <v>174.8</v>
      </c>
      <c r="J137" s="1">
        <f t="shared" si="62"/>
        <v>0</v>
      </c>
      <c r="K137" s="1">
        <f t="shared" si="62"/>
        <v>0</v>
      </c>
      <c r="L137" s="1">
        <f t="shared" si="62"/>
        <v>0</v>
      </c>
    </row>
    <row r="138" spans="1:14" ht="57.6" hidden="1" x14ac:dyDescent="0.3">
      <c r="A138" s="1">
        <v>87</v>
      </c>
      <c r="B138" s="9"/>
      <c r="C138" s="9" t="s">
        <v>103</v>
      </c>
      <c r="D138" s="13" t="s">
        <v>104</v>
      </c>
      <c r="E138" s="9" t="s">
        <v>153</v>
      </c>
      <c r="F138" s="9"/>
      <c r="G138" s="1"/>
      <c r="H138" s="9"/>
      <c r="I138" s="1"/>
      <c r="J138" s="1"/>
      <c r="K138" s="1"/>
      <c r="L138" s="1"/>
    </row>
    <row r="139" spans="1:14" ht="193.8" customHeight="1" x14ac:dyDescent="0.3">
      <c r="A139" s="1">
        <v>106</v>
      </c>
      <c r="B139" s="1"/>
      <c r="C139" s="1" t="s">
        <v>211</v>
      </c>
      <c r="D139" s="22" t="s">
        <v>212</v>
      </c>
      <c r="E139" s="1"/>
      <c r="F139" s="9"/>
      <c r="G139" s="1">
        <f>G140+G141+G142+G143</f>
        <v>234.3</v>
      </c>
      <c r="H139" s="1">
        <f>H140+H141+H142+H143</f>
        <v>0</v>
      </c>
      <c r="I139" s="1">
        <f t="shared" ref="I139:L139" si="63">I140+I141+I142+I143</f>
        <v>0.5</v>
      </c>
      <c r="J139" s="1">
        <f t="shared" si="63"/>
        <v>0</v>
      </c>
      <c r="K139" s="1">
        <f t="shared" si="63"/>
        <v>0</v>
      </c>
      <c r="L139" s="1">
        <f t="shared" si="63"/>
        <v>0</v>
      </c>
    </row>
    <row r="140" spans="1:14" ht="69.599999999999994" hidden="1" customHeight="1" x14ac:dyDescent="0.3">
      <c r="A140" s="1">
        <v>116</v>
      </c>
      <c r="B140" s="9"/>
      <c r="C140" s="9" t="s">
        <v>213</v>
      </c>
      <c r="D140" s="10" t="s">
        <v>274</v>
      </c>
      <c r="E140" s="9" t="s">
        <v>304</v>
      </c>
      <c r="F140" s="9"/>
      <c r="G140" s="1"/>
      <c r="H140" s="9"/>
      <c r="I140" s="1"/>
      <c r="J140" s="1"/>
      <c r="K140" s="1"/>
      <c r="L140" s="1"/>
      <c r="N140" s="11"/>
    </row>
    <row r="141" spans="1:14" ht="115.2" hidden="1" x14ac:dyDescent="0.3">
      <c r="A141" s="1">
        <v>117</v>
      </c>
      <c r="B141" s="9"/>
      <c r="C141" s="9" t="s">
        <v>213</v>
      </c>
      <c r="D141" s="10" t="s">
        <v>274</v>
      </c>
      <c r="E141" s="9" t="s">
        <v>303</v>
      </c>
      <c r="F141" s="9"/>
      <c r="G141" s="1"/>
      <c r="H141" s="9"/>
      <c r="I141" s="1"/>
      <c r="J141" s="1"/>
      <c r="K141" s="1"/>
      <c r="L141" s="1"/>
    </row>
    <row r="142" spans="1:14" ht="196.8" customHeight="1" x14ac:dyDescent="0.3">
      <c r="A142" s="1">
        <v>107</v>
      </c>
      <c r="B142" s="1"/>
      <c r="C142" s="1" t="s">
        <v>213</v>
      </c>
      <c r="D142" s="32" t="s">
        <v>274</v>
      </c>
      <c r="E142" s="1" t="s">
        <v>303</v>
      </c>
      <c r="F142" s="9"/>
      <c r="G142" s="1">
        <v>234.3</v>
      </c>
      <c r="H142" s="9"/>
      <c r="I142" s="1">
        <v>0.5</v>
      </c>
      <c r="J142" s="1"/>
      <c r="K142" s="1"/>
      <c r="L142" s="1"/>
    </row>
    <row r="143" spans="1:14" ht="35.4" hidden="1" customHeight="1" x14ac:dyDescent="0.3">
      <c r="A143" s="1">
        <v>119</v>
      </c>
      <c r="B143" s="1"/>
      <c r="C143" s="1" t="s">
        <v>214</v>
      </c>
      <c r="D143" s="25" t="s">
        <v>274</v>
      </c>
      <c r="E143" s="1" t="s">
        <v>242</v>
      </c>
      <c r="F143" s="9"/>
      <c r="G143" s="1"/>
      <c r="H143" s="9"/>
      <c r="I143" s="1"/>
      <c r="J143" s="1"/>
      <c r="K143" s="1"/>
      <c r="L143" s="1"/>
    </row>
    <row r="144" spans="1:14" ht="61.8" customHeight="1" x14ac:dyDescent="0.3">
      <c r="A144" s="1">
        <v>108</v>
      </c>
      <c r="B144" s="1"/>
      <c r="C144" s="1" t="s">
        <v>405</v>
      </c>
      <c r="D144" s="32" t="s">
        <v>406</v>
      </c>
      <c r="E144" s="1"/>
      <c r="F144" s="9"/>
      <c r="G144" s="1">
        <f>G145</f>
        <v>0</v>
      </c>
      <c r="H144" s="1">
        <f t="shared" ref="H144:L144" si="64">H145</f>
        <v>174.3</v>
      </c>
      <c r="I144" s="1">
        <f t="shared" si="64"/>
        <v>174.3</v>
      </c>
      <c r="J144" s="1">
        <f t="shared" si="64"/>
        <v>0</v>
      </c>
      <c r="K144" s="1">
        <f t="shared" si="64"/>
        <v>0</v>
      </c>
      <c r="L144" s="1">
        <f t="shared" si="64"/>
        <v>0</v>
      </c>
    </row>
    <row r="145" spans="1:14" ht="113.4" customHeight="1" x14ac:dyDescent="0.3">
      <c r="A145" s="1">
        <v>109</v>
      </c>
      <c r="B145" s="1"/>
      <c r="C145" s="1" t="s">
        <v>407</v>
      </c>
      <c r="D145" s="19" t="s">
        <v>408</v>
      </c>
      <c r="E145" s="53" t="s">
        <v>134</v>
      </c>
      <c r="F145" s="9"/>
      <c r="G145" s="1"/>
      <c r="H145" s="1">
        <v>174.3</v>
      </c>
      <c r="I145" s="1">
        <v>174.3</v>
      </c>
      <c r="J145" s="1"/>
      <c r="K145" s="1"/>
      <c r="L145" s="1"/>
    </row>
    <row r="146" spans="1:14" ht="28.8" x14ac:dyDescent="0.3">
      <c r="A146" s="1">
        <v>110</v>
      </c>
      <c r="B146" s="1"/>
      <c r="C146" s="1" t="s">
        <v>105</v>
      </c>
      <c r="D146" s="1" t="s">
        <v>106</v>
      </c>
      <c r="E146" s="1"/>
      <c r="F146" s="9"/>
      <c r="G146" s="1">
        <f>G150+G147</f>
        <v>267.5</v>
      </c>
      <c r="H146" s="1">
        <f t="shared" ref="H146:L146" si="65">H150+H147</f>
        <v>270.2</v>
      </c>
      <c r="I146" s="1">
        <f t="shared" si="65"/>
        <v>267.2</v>
      </c>
      <c r="J146" s="1">
        <f t="shared" si="65"/>
        <v>0</v>
      </c>
      <c r="K146" s="1">
        <f t="shared" si="65"/>
        <v>0</v>
      </c>
      <c r="L146" s="1">
        <f t="shared" si="65"/>
        <v>0</v>
      </c>
    </row>
    <row r="147" spans="1:14" ht="28.8" x14ac:dyDescent="0.3">
      <c r="A147" s="1">
        <v>111</v>
      </c>
      <c r="B147" s="1"/>
      <c r="C147" s="1" t="s">
        <v>355</v>
      </c>
      <c r="D147" s="1" t="s">
        <v>357</v>
      </c>
      <c r="E147" s="1"/>
      <c r="F147" s="9"/>
      <c r="G147" s="1">
        <f>G149+G148</f>
        <v>0</v>
      </c>
      <c r="H147" s="1">
        <f>H149+H148</f>
        <v>2.7</v>
      </c>
      <c r="I147" s="1">
        <f t="shared" ref="I147:L147" si="66">I149+I148</f>
        <v>-0.3</v>
      </c>
      <c r="J147" s="1">
        <f t="shared" si="66"/>
        <v>0</v>
      </c>
      <c r="K147" s="1">
        <f t="shared" si="66"/>
        <v>0</v>
      </c>
      <c r="L147" s="1">
        <f t="shared" si="66"/>
        <v>0</v>
      </c>
    </row>
    <row r="148" spans="1:14" ht="86.4" x14ac:dyDescent="0.3">
      <c r="A148" s="1">
        <v>112</v>
      </c>
      <c r="B148" s="1"/>
      <c r="C148" s="1" t="s">
        <v>356</v>
      </c>
      <c r="D148" s="1" t="s">
        <v>358</v>
      </c>
      <c r="E148" s="1" t="s">
        <v>302</v>
      </c>
      <c r="F148" s="9"/>
      <c r="G148" s="1"/>
      <c r="H148" s="1">
        <v>-0.3</v>
      </c>
      <c r="I148" s="1">
        <v>-0.3</v>
      </c>
      <c r="J148" s="1"/>
      <c r="K148" s="1"/>
      <c r="L148" s="1"/>
    </row>
    <row r="149" spans="1:14" ht="86.4" x14ac:dyDescent="0.3">
      <c r="A149" s="1">
        <v>113</v>
      </c>
      <c r="B149" s="1"/>
      <c r="C149" s="1" t="s">
        <v>356</v>
      </c>
      <c r="D149" s="1" t="s">
        <v>358</v>
      </c>
      <c r="E149" s="1" t="s">
        <v>292</v>
      </c>
      <c r="F149" s="9"/>
      <c r="G149" s="1"/>
      <c r="H149" s="1">
        <v>3</v>
      </c>
      <c r="I149" s="1"/>
      <c r="J149" s="1"/>
      <c r="K149" s="1"/>
      <c r="L149" s="1"/>
    </row>
    <row r="150" spans="1:14" ht="28.8" x14ac:dyDescent="0.3">
      <c r="A150" s="1">
        <v>114</v>
      </c>
      <c r="B150" s="1"/>
      <c r="C150" s="1" t="s">
        <v>224</v>
      </c>
      <c r="D150" s="1" t="s">
        <v>235</v>
      </c>
      <c r="E150" s="1"/>
      <c r="F150" s="9"/>
      <c r="G150" s="1">
        <f>G151+G152</f>
        <v>267.5</v>
      </c>
      <c r="H150" s="1">
        <f t="shared" ref="H150:L150" si="67">H151+H152</f>
        <v>267.5</v>
      </c>
      <c r="I150" s="1">
        <f t="shared" si="67"/>
        <v>267.5</v>
      </c>
      <c r="J150" s="50">
        <f>SUM(J151:J152)</f>
        <v>0</v>
      </c>
      <c r="K150" s="1">
        <f t="shared" si="67"/>
        <v>0</v>
      </c>
      <c r="L150" s="1">
        <f t="shared" si="67"/>
        <v>0</v>
      </c>
    </row>
    <row r="151" spans="1:14" ht="95.4" customHeight="1" x14ac:dyDescent="0.3">
      <c r="A151" s="1">
        <v>115</v>
      </c>
      <c r="B151" s="1"/>
      <c r="C151" s="1" t="s">
        <v>233</v>
      </c>
      <c r="D151" s="1" t="s">
        <v>234</v>
      </c>
      <c r="E151" s="1" t="s">
        <v>292</v>
      </c>
      <c r="F151" s="9"/>
      <c r="G151" s="1"/>
      <c r="H151" s="9"/>
      <c r="I151" s="1"/>
      <c r="J151" s="49" t="s">
        <v>402</v>
      </c>
      <c r="K151" s="48"/>
      <c r="L151" s="1"/>
    </row>
    <row r="152" spans="1:14" ht="95.4" customHeight="1" x14ac:dyDescent="0.3">
      <c r="A152" s="1">
        <v>116</v>
      </c>
      <c r="B152" s="1"/>
      <c r="C152" s="1" t="s">
        <v>233</v>
      </c>
      <c r="D152" s="1" t="s">
        <v>234</v>
      </c>
      <c r="E152" s="1" t="s">
        <v>302</v>
      </c>
      <c r="F152" s="9"/>
      <c r="G152" s="1">
        <v>267.5</v>
      </c>
      <c r="H152" s="1">
        <v>267.5</v>
      </c>
      <c r="I152" s="1">
        <v>267.5</v>
      </c>
      <c r="J152" s="1"/>
      <c r="K152" s="1"/>
      <c r="L152" s="1"/>
      <c r="N152" s="5" t="s">
        <v>402</v>
      </c>
    </row>
    <row r="153" spans="1:14" ht="28.8" x14ac:dyDescent="0.3">
      <c r="A153" s="2">
        <v>117</v>
      </c>
      <c r="B153" s="2" t="s">
        <v>108</v>
      </c>
      <c r="C153" s="2" t="s">
        <v>107</v>
      </c>
      <c r="D153" s="2" t="s">
        <v>108</v>
      </c>
      <c r="E153" s="2"/>
      <c r="F153" s="8"/>
      <c r="G153" s="2">
        <f>SUM(G155+G160+G181+G200+G209+G214+G220+G218)</f>
        <v>355125.39999999997</v>
      </c>
      <c r="H153" s="2">
        <f t="shared" ref="H153:L153" si="68">SUM(H155+H160+H181+H200+H209+H214+H220+H218)</f>
        <v>312542.8</v>
      </c>
      <c r="I153" s="42">
        <f t="shared" si="68"/>
        <v>384975.1</v>
      </c>
      <c r="J153" s="2">
        <f t="shared" si="68"/>
        <v>301135.2</v>
      </c>
      <c r="K153" s="2">
        <f t="shared" si="68"/>
        <v>284321.8</v>
      </c>
      <c r="L153" s="2">
        <f t="shared" si="68"/>
        <v>268488.19999999995</v>
      </c>
    </row>
    <row r="154" spans="1:14" ht="57.6" x14ac:dyDescent="0.3">
      <c r="A154" s="1">
        <v>118</v>
      </c>
      <c r="B154" s="1"/>
      <c r="C154" s="1" t="s">
        <v>109</v>
      </c>
      <c r="D154" s="22" t="s">
        <v>110</v>
      </c>
      <c r="E154" s="1"/>
      <c r="F154" s="9"/>
      <c r="G154" s="1">
        <f t="shared" ref="G154:L154" si="69">SUM(G155+G160+G181+G200)</f>
        <v>356579.89999999997</v>
      </c>
      <c r="H154" s="1">
        <f>SUM(H155+H160+H181+H200)</f>
        <v>313997.3</v>
      </c>
      <c r="I154" s="1">
        <f t="shared" si="69"/>
        <v>386429.6</v>
      </c>
      <c r="J154" s="1">
        <f t="shared" si="69"/>
        <v>301135.2</v>
      </c>
      <c r="K154" s="1">
        <f t="shared" si="69"/>
        <v>284321.8</v>
      </c>
      <c r="L154" s="1">
        <f t="shared" si="69"/>
        <v>268488.19999999995</v>
      </c>
    </row>
    <row r="155" spans="1:14" ht="28.8" x14ac:dyDescent="0.3">
      <c r="A155" s="1">
        <v>119</v>
      </c>
      <c r="B155" s="1"/>
      <c r="C155" s="1" t="s">
        <v>156</v>
      </c>
      <c r="D155" s="1" t="s">
        <v>111</v>
      </c>
      <c r="E155" s="1"/>
      <c r="F155" s="9"/>
      <c r="G155" s="1">
        <f>SUM(G156+G158)</f>
        <v>43152.3</v>
      </c>
      <c r="H155" s="1">
        <f t="shared" ref="H155:L155" si="70">SUM(H156+H158)</f>
        <v>39900.100000000006</v>
      </c>
      <c r="I155" s="1">
        <f t="shared" si="70"/>
        <v>43152.3</v>
      </c>
      <c r="J155" s="1">
        <f t="shared" si="70"/>
        <v>16755.8</v>
      </c>
      <c r="K155" s="1">
        <f t="shared" si="70"/>
        <v>16366.6</v>
      </c>
      <c r="L155" s="1">
        <f t="shared" si="70"/>
        <v>879.3</v>
      </c>
    </row>
    <row r="156" spans="1:14" ht="28.8" x14ac:dyDescent="0.3">
      <c r="A156" s="1">
        <v>120</v>
      </c>
      <c r="B156" s="1"/>
      <c r="C156" s="1" t="s">
        <v>251</v>
      </c>
      <c r="D156" s="1" t="s">
        <v>112</v>
      </c>
      <c r="E156" s="1"/>
      <c r="F156" s="9"/>
      <c r="G156" s="1">
        <f>G157</f>
        <v>39025.9</v>
      </c>
      <c r="H156" s="1">
        <f>H157</f>
        <v>35773.800000000003</v>
      </c>
      <c r="I156" s="1">
        <f t="shared" ref="I156:L156" si="71">I157</f>
        <v>39025.9</v>
      </c>
      <c r="J156" s="1">
        <f t="shared" si="71"/>
        <v>16755.8</v>
      </c>
      <c r="K156" s="1">
        <f t="shared" si="71"/>
        <v>16366.6</v>
      </c>
      <c r="L156" s="1">
        <f t="shared" si="71"/>
        <v>879.3</v>
      </c>
    </row>
    <row r="157" spans="1:14" ht="102" customHeight="1" x14ac:dyDescent="0.3">
      <c r="A157" s="1">
        <v>121</v>
      </c>
      <c r="B157" s="1"/>
      <c r="C157" s="1" t="s">
        <v>157</v>
      </c>
      <c r="D157" s="31" t="s">
        <v>364</v>
      </c>
      <c r="E157" s="1" t="s">
        <v>305</v>
      </c>
      <c r="F157" s="9"/>
      <c r="G157" s="1">
        <v>39025.9</v>
      </c>
      <c r="H157" s="1">
        <v>35773.800000000003</v>
      </c>
      <c r="I157" s="1">
        <v>39025.9</v>
      </c>
      <c r="J157" s="1">
        <v>16755.8</v>
      </c>
      <c r="K157" s="1">
        <v>16366.6</v>
      </c>
      <c r="L157" s="1">
        <v>879.3</v>
      </c>
    </row>
    <row r="158" spans="1:14" ht="43.2" x14ac:dyDescent="0.3">
      <c r="A158" s="1">
        <v>122</v>
      </c>
      <c r="B158" s="1"/>
      <c r="C158" s="1" t="s">
        <v>252</v>
      </c>
      <c r="D158" s="1" t="s">
        <v>253</v>
      </c>
      <c r="E158" s="1"/>
      <c r="F158" s="9"/>
      <c r="G158" s="1">
        <f>G159</f>
        <v>4126.3999999999996</v>
      </c>
      <c r="H158" s="1">
        <f t="shared" ref="H158:L158" si="72">H159</f>
        <v>4126.3</v>
      </c>
      <c r="I158" s="1">
        <f t="shared" si="72"/>
        <v>4126.3999999999996</v>
      </c>
      <c r="J158" s="1">
        <f t="shared" si="72"/>
        <v>0</v>
      </c>
      <c r="K158" s="1">
        <f t="shared" si="72"/>
        <v>0</v>
      </c>
      <c r="L158" s="1">
        <f t="shared" si="72"/>
        <v>0</v>
      </c>
    </row>
    <row r="159" spans="1:14" ht="115.2" x14ac:dyDescent="0.3">
      <c r="A159" s="1">
        <v>123</v>
      </c>
      <c r="B159" s="1"/>
      <c r="C159" s="1" t="s">
        <v>243</v>
      </c>
      <c r="D159" s="1" t="s">
        <v>244</v>
      </c>
      <c r="E159" s="1" t="s">
        <v>305</v>
      </c>
      <c r="F159" s="9"/>
      <c r="G159" s="1">
        <v>4126.3999999999996</v>
      </c>
      <c r="H159" s="1">
        <v>4126.3</v>
      </c>
      <c r="I159" s="1">
        <v>4126.3999999999996</v>
      </c>
      <c r="J159" s="9"/>
      <c r="K159" s="1"/>
      <c r="L159" s="1"/>
    </row>
    <row r="160" spans="1:14" ht="40.799999999999997" customHeight="1" x14ac:dyDescent="0.3">
      <c r="A160" s="1">
        <v>124</v>
      </c>
      <c r="B160" s="1"/>
      <c r="C160" s="1" t="s">
        <v>158</v>
      </c>
      <c r="D160" s="1" t="s">
        <v>113</v>
      </c>
      <c r="E160" s="1"/>
      <c r="F160" s="9"/>
      <c r="G160" s="1">
        <f>SUM(G163++G165+G179+G171+G175+G169+G173+G161+G177+G167)</f>
        <v>30101</v>
      </c>
      <c r="H160" s="1">
        <f t="shared" ref="H160:L160" si="73">SUM(H163++H165+H179+H171+H175+H169+H173+H161+H177+H167)</f>
        <v>27987.599999999995</v>
      </c>
      <c r="I160" s="1">
        <f t="shared" si="73"/>
        <v>29826.400000000001</v>
      </c>
      <c r="J160" s="1">
        <f t="shared" si="73"/>
        <v>7149.4</v>
      </c>
      <c r="K160" s="1">
        <f t="shared" si="73"/>
        <v>863.5</v>
      </c>
      <c r="L160" s="1">
        <f t="shared" si="73"/>
        <v>863.5</v>
      </c>
    </row>
    <row r="161" spans="1:12" s="39" customFormat="1" ht="19.2" hidden="1" customHeight="1" x14ac:dyDescent="0.3">
      <c r="A161" s="37">
        <v>118</v>
      </c>
      <c r="B161" s="37"/>
      <c r="C161" s="37" t="s">
        <v>329</v>
      </c>
      <c r="D161" s="37" t="s">
        <v>330</v>
      </c>
      <c r="E161" s="37"/>
      <c r="F161" s="38"/>
      <c r="G161" s="37">
        <f>G162</f>
        <v>0</v>
      </c>
      <c r="H161" s="1">
        <f t="shared" ref="H161:L161" si="74">H162</f>
        <v>0</v>
      </c>
      <c r="I161" s="37">
        <f t="shared" si="74"/>
        <v>0</v>
      </c>
      <c r="J161" s="38">
        <f t="shared" si="74"/>
        <v>0</v>
      </c>
      <c r="K161" s="37">
        <f t="shared" si="74"/>
        <v>0</v>
      </c>
      <c r="L161" s="37">
        <f t="shared" si="74"/>
        <v>0</v>
      </c>
    </row>
    <row r="162" spans="1:12" s="39" customFormat="1" ht="199.2" hidden="1" customHeight="1" x14ac:dyDescent="0.3">
      <c r="A162" s="37">
        <v>119</v>
      </c>
      <c r="B162" s="37"/>
      <c r="C162" s="37" t="s">
        <v>331</v>
      </c>
      <c r="D162" s="37" t="s">
        <v>332</v>
      </c>
      <c r="E162" s="37" t="s">
        <v>305</v>
      </c>
      <c r="F162" s="38"/>
      <c r="G162" s="37"/>
      <c r="H162" s="9"/>
      <c r="I162" s="37"/>
      <c r="J162" s="38"/>
      <c r="K162" s="37"/>
      <c r="L162" s="37"/>
    </row>
    <row r="163" spans="1:12" ht="231.6" customHeight="1" x14ac:dyDescent="0.3">
      <c r="A163" s="1">
        <v>125</v>
      </c>
      <c r="B163" s="1"/>
      <c r="C163" s="1" t="s">
        <v>347</v>
      </c>
      <c r="D163" s="1" t="s">
        <v>349</v>
      </c>
      <c r="E163" s="1"/>
      <c r="F163" s="9"/>
      <c r="G163" s="1">
        <f>G164</f>
        <v>5971.9</v>
      </c>
      <c r="H163" s="1">
        <f>H164</f>
        <v>5971.8</v>
      </c>
      <c r="I163" s="1">
        <f>I164</f>
        <v>5971.9</v>
      </c>
      <c r="J163" s="1">
        <f t="shared" ref="J163:L163" si="75">J164</f>
        <v>0</v>
      </c>
      <c r="K163" s="1">
        <f t="shared" si="75"/>
        <v>0</v>
      </c>
      <c r="L163" s="1">
        <f t="shared" si="75"/>
        <v>0</v>
      </c>
    </row>
    <row r="164" spans="1:12" ht="260.39999999999998" customHeight="1" x14ac:dyDescent="0.3">
      <c r="A164" s="1">
        <v>126</v>
      </c>
      <c r="B164" s="1"/>
      <c r="C164" s="1" t="s">
        <v>348</v>
      </c>
      <c r="D164" s="1" t="s">
        <v>377</v>
      </c>
      <c r="E164" s="1" t="s">
        <v>305</v>
      </c>
      <c r="F164" s="9"/>
      <c r="G164" s="1">
        <v>5971.9</v>
      </c>
      <c r="H164" s="1">
        <v>5971.8</v>
      </c>
      <c r="I164" s="1">
        <v>5971.9</v>
      </c>
      <c r="J164" s="9"/>
      <c r="K164" s="1"/>
      <c r="L164" s="1"/>
    </row>
    <row r="165" spans="1:12" ht="156.6" customHeight="1" x14ac:dyDescent="0.3">
      <c r="A165" s="1">
        <v>127</v>
      </c>
      <c r="B165" s="1"/>
      <c r="C165" s="33" t="s">
        <v>339</v>
      </c>
      <c r="D165" s="1" t="s">
        <v>340</v>
      </c>
      <c r="E165" s="1"/>
      <c r="F165" s="9"/>
      <c r="G165" s="1">
        <f>G166</f>
        <v>1635.5</v>
      </c>
      <c r="H165" s="1">
        <f>H166</f>
        <v>1220.0999999999999</v>
      </c>
      <c r="I165" s="1">
        <f t="shared" ref="I165:L165" si="76">I166</f>
        <v>1635.5</v>
      </c>
      <c r="J165" s="1">
        <f>J166</f>
        <v>0</v>
      </c>
      <c r="K165" s="1">
        <f>K166</f>
        <v>0</v>
      </c>
      <c r="L165" s="1">
        <f t="shared" si="76"/>
        <v>0</v>
      </c>
    </row>
    <row r="166" spans="1:12" ht="177" customHeight="1" x14ac:dyDescent="0.3">
      <c r="A166" s="1">
        <v>128</v>
      </c>
      <c r="B166" s="1"/>
      <c r="C166" s="1" t="s">
        <v>337</v>
      </c>
      <c r="D166" s="1" t="s">
        <v>338</v>
      </c>
      <c r="E166" s="1" t="s">
        <v>305</v>
      </c>
      <c r="F166" s="9"/>
      <c r="G166" s="1">
        <v>1635.5</v>
      </c>
      <c r="H166" s="1">
        <v>1220.0999999999999</v>
      </c>
      <c r="I166" s="1">
        <v>1635.5</v>
      </c>
      <c r="J166" s="9"/>
      <c r="K166" s="1"/>
      <c r="L166" s="1"/>
    </row>
    <row r="167" spans="1:12" ht="177" customHeight="1" x14ac:dyDescent="0.3">
      <c r="A167" s="1">
        <v>129</v>
      </c>
      <c r="B167" s="1"/>
      <c r="C167" s="1" t="s">
        <v>350</v>
      </c>
      <c r="D167" s="1" t="s">
        <v>352</v>
      </c>
      <c r="E167" s="1"/>
      <c r="F167" s="9"/>
      <c r="G167" s="1">
        <f t="shared" ref="G167:L167" si="77">G168</f>
        <v>668.1</v>
      </c>
      <c r="H167" s="1">
        <f t="shared" si="77"/>
        <v>658.1</v>
      </c>
      <c r="I167" s="1">
        <f t="shared" si="77"/>
        <v>668.1</v>
      </c>
      <c r="J167" s="1">
        <f t="shared" si="77"/>
        <v>0</v>
      </c>
      <c r="K167" s="1">
        <f t="shared" si="77"/>
        <v>0</v>
      </c>
      <c r="L167" s="1">
        <f t="shared" si="77"/>
        <v>0</v>
      </c>
    </row>
    <row r="168" spans="1:12" ht="177" customHeight="1" x14ac:dyDescent="0.3">
      <c r="A168" s="1">
        <v>130</v>
      </c>
      <c r="B168" s="1"/>
      <c r="C168" s="1" t="s">
        <v>351</v>
      </c>
      <c r="D168" s="1" t="s">
        <v>353</v>
      </c>
      <c r="E168" s="1" t="s">
        <v>305</v>
      </c>
      <c r="F168" s="9"/>
      <c r="G168" s="1">
        <v>668.1</v>
      </c>
      <c r="H168" s="1">
        <v>658.1</v>
      </c>
      <c r="I168" s="1">
        <v>668.1</v>
      </c>
      <c r="J168" s="9"/>
      <c r="K168" s="1"/>
      <c r="L168" s="1"/>
    </row>
    <row r="169" spans="1:12" ht="86.4" x14ac:dyDescent="0.3">
      <c r="A169" s="1">
        <v>131</v>
      </c>
      <c r="B169" s="1"/>
      <c r="C169" s="1" t="s">
        <v>225</v>
      </c>
      <c r="D169" s="1" t="s">
        <v>227</v>
      </c>
      <c r="E169" s="1"/>
      <c r="F169" s="9"/>
      <c r="G169" s="1">
        <f>G170</f>
        <v>4550.8999999999996</v>
      </c>
      <c r="H169" s="1">
        <f t="shared" ref="H169:L169" si="78">H170</f>
        <v>3529.3</v>
      </c>
      <c r="I169" s="1">
        <f t="shared" si="78"/>
        <v>4550.8999999999996</v>
      </c>
      <c r="J169" s="1">
        <f t="shared" si="78"/>
        <v>0</v>
      </c>
      <c r="K169" s="1">
        <f t="shared" si="78"/>
        <v>0</v>
      </c>
      <c r="L169" s="1">
        <f t="shared" si="78"/>
        <v>0</v>
      </c>
    </row>
    <row r="170" spans="1:12" ht="115.2" x14ac:dyDescent="0.3">
      <c r="A170" s="1">
        <v>132</v>
      </c>
      <c r="B170" s="1"/>
      <c r="C170" s="1" t="s">
        <v>226</v>
      </c>
      <c r="D170" s="1" t="s">
        <v>228</v>
      </c>
      <c r="E170" s="1" t="s">
        <v>305</v>
      </c>
      <c r="F170" s="9"/>
      <c r="G170" s="1">
        <v>4550.8999999999996</v>
      </c>
      <c r="H170" s="1">
        <v>3529.3</v>
      </c>
      <c r="I170" s="1">
        <v>4550.8999999999996</v>
      </c>
      <c r="J170" s="9"/>
      <c r="K170" s="1"/>
      <c r="L170" s="1"/>
    </row>
    <row r="171" spans="1:12" ht="86.4" x14ac:dyDescent="0.3">
      <c r="A171" s="1">
        <v>133</v>
      </c>
      <c r="B171" s="1"/>
      <c r="C171" s="1" t="s">
        <v>159</v>
      </c>
      <c r="D171" s="1" t="s">
        <v>148</v>
      </c>
      <c r="E171" s="1"/>
      <c r="F171" s="9"/>
      <c r="G171" s="1">
        <f>G172</f>
        <v>1000</v>
      </c>
      <c r="H171" s="1">
        <f t="shared" ref="H171:L171" si="79">H172</f>
        <v>1000</v>
      </c>
      <c r="I171" s="1">
        <f t="shared" si="79"/>
        <v>1000</v>
      </c>
      <c r="J171" s="1">
        <f t="shared" si="79"/>
        <v>0</v>
      </c>
      <c r="K171" s="1">
        <f t="shared" si="79"/>
        <v>0</v>
      </c>
      <c r="L171" s="1">
        <f t="shared" si="79"/>
        <v>0</v>
      </c>
    </row>
    <row r="172" spans="1:12" ht="115.2" x14ac:dyDescent="0.3">
      <c r="A172" s="1">
        <v>134</v>
      </c>
      <c r="B172" s="1"/>
      <c r="C172" s="1" t="s">
        <v>160</v>
      </c>
      <c r="D172" s="1" t="s">
        <v>149</v>
      </c>
      <c r="E172" s="1" t="s">
        <v>305</v>
      </c>
      <c r="F172" s="9"/>
      <c r="G172" s="1">
        <v>1000</v>
      </c>
      <c r="H172" s="1">
        <v>1000</v>
      </c>
      <c r="I172" s="1">
        <v>1000</v>
      </c>
      <c r="J172" s="9"/>
      <c r="K172" s="1"/>
      <c r="L172" s="1"/>
    </row>
    <row r="173" spans="1:12" ht="43.2" x14ac:dyDescent="0.3">
      <c r="A173" s="1">
        <v>135</v>
      </c>
      <c r="B173" s="1"/>
      <c r="C173" s="1" t="s">
        <v>161</v>
      </c>
      <c r="D173" s="26" t="s">
        <v>150</v>
      </c>
      <c r="E173" s="1"/>
      <c r="F173" s="9"/>
      <c r="G173" s="1">
        <f>G174</f>
        <v>740.5</v>
      </c>
      <c r="H173" s="1">
        <f t="shared" ref="H173:L173" si="80">H174</f>
        <v>740.5</v>
      </c>
      <c r="I173" s="1">
        <f t="shared" si="80"/>
        <v>740.5</v>
      </c>
      <c r="J173" s="1">
        <f t="shared" si="80"/>
        <v>0</v>
      </c>
      <c r="K173" s="1">
        <f t="shared" si="80"/>
        <v>0</v>
      </c>
      <c r="L173" s="1">
        <f t="shared" si="80"/>
        <v>0</v>
      </c>
    </row>
    <row r="174" spans="1:12" ht="113.4" customHeight="1" x14ac:dyDescent="0.3">
      <c r="A174" s="1">
        <v>136</v>
      </c>
      <c r="B174" s="1"/>
      <c r="C174" s="1" t="s">
        <v>162</v>
      </c>
      <c r="D174" s="24" t="s">
        <v>293</v>
      </c>
      <c r="E174" s="1" t="s">
        <v>305</v>
      </c>
      <c r="F174" s="9"/>
      <c r="G174" s="1">
        <v>740.5</v>
      </c>
      <c r="H174" s="1">
        <v>740.5</v>
      </c>
      <c r="I174" s="1">
        <v>740.5</v>
      </c>
      <c r="J174" s="9"/>
      <c r="K174" s="1"/>
      <c r="L174" s="1"/>
    </row>
    <row r="175" spans="1:12" s="39" customFormat="1" ht="0.6" hidden="1" customHeight="1" x14ac:dyDescent="0.3">
      <c r="A175" s="37">
        <v>132</v>
      </c>
      <c r="B175" s="37"/>
      <c r="C175" s="37" t="s">
        <v>294</v>
      </c>
      <c r="D175" s="37" t="s">
        <v>295</v>
      </c>
      <c r="E175" s="37"/>
      <c r="F175" s="38"/>
      <c r="G175" s="37">
        <f>G176</f>
        <v>0</v>
      </c>
      <c r="H175" s="1">
        <f t="shared" ref="G175:L177" si="81">H176</f>
        <v>0</v>
      </c>
      <c r="I175" s="37">
        <f t="shared" si="81"/>
        <v>0</v>
      </c>
      <c r="J175" s="38">
        <f t="shared" si="81"/>
        <v>0</v>
      </c>
      <c r="K175" s="37">
        <f t="shared" si="81"/>
        <v>0</v>
      </c>
      <c r="L175" s="37">
        <f t="shared" si="81"/>
        <v>0</v>
      </c>
    </row>
    <row r="176" spans="1:12" s="39" customFormat="1" ht="28.8" hidden="1" customHeight="1" x14ac:dyDescent="0.3">
      <c r="A176" s="37">
        <v>133</v>
      </c>
      <c r="B176" s="37"/>
      <c r="C176" s="37" t="s">
        <v>296</v>
      </c>
      <c r="D176" s="37" t="s">
        <v>297</v>
      </c>
      <c r="E176" s="37" t="s">
        <v>305</v>
      </c>
      <c r="F176" s="38"/>
      <c r="G176" s="37"/>
      <c r="H176" s="9"/>
      <c r="I176" s="37"/>
      <c r="J176" s="38"/>
      <c r="K176" s="37"/>
      <c r="L176" s="37"/>
    </row>
    <row r="177" spans="1:16" s="39" customFormat="1" ht="77.400000000000006" hidden="1" customHeight="1" x14ac:dyDescent="0.3">
      <c r="A177" s="37">
        <v>134</v>
      </c>
      <c r="B177" s="37"/>
      <c r="C177" s="37" t="s">
        <v>335</v>
      </c>
      <c r="D177" s="37" t="s">
        <v>336</v>
      </c>
      <c r="E177" s="37"/>
      <c r="F177" s="38"/>
      <c r="G177" s="37">
        <f t="shared" si="81"/>
        <v>0</v>
      </c>
      <c r="H177" s="1">
        <f t="shared" si="81"/>
        <v>0</v>
      </c>
      <c r="I177" s="37">
        <f t="shared" si="81"/>
        <v>0</v>
      </c>
      <c r="J177" s="38">
        <f t="shared" si="81"/>
        <v>0</v>
      </c>
      <c r="K177" s="37">
        <f t="shared" si="81"/>
        <v>0</v>
      </c>
      <c r="L177" s="37">
        <f t="shared" si="81"/>
        <v>0</v>
      </c>
    </row>
    <row r="178" spans="1:16" s="39" customFormat="1" ht="115.2" hidden="1" x14ac:dyDescent="0.3">
      <c r="A178" s="37">
        <v>135</v>
      </c>
      <c r="B178" s="37"/>
      <c r="C178" s="37" t="s">
        <v>333</v>
      </c>
      <c r="D178" s="37" t="s">
        <v>334</v>
      </c>
      <c r="E178" s="37" t="s">
        <v>305</v>
      </c>
      <c r="F178" s="38"/>
      <c r="G178" s="37"/>
      <c r="H178" s="9"/>
      <c r="I178" s="37"/>
      <c r="J178" s="38"/>
      <c r="K178" s="37"/>
      <c r="L178" s="37"/>
    </row>
    <row r="179" spans="1:16" ht="28.8" x14ac:dyDescent="0.3">
      <c r="A179" s="1">
        <v>137</v>
      </c>
      <c r="B179" s="1"/>
      <c r="C179" s="1" t="s">
        <v>163</v>
      </c>
      <c r="D179" s="1" t="s">
        <v>114</v>
      </c>
      <c r="E179" s="1"/>
      <c r="F179" s="9"/>
      <c r="G179" s="1">
        <f>G180</f>
        <v>15534.1</v>
      </c>
      <c r="H179" s="1">
        <f>H180</f>
        <v>14867.8</v>
      </c>
      <c r="I179" s="1">
        <f t="shared" ref="I179:L179" si="82">I180</f>
        <v>15259.5</v>
      </c>
      <c r="J179" s="1">
        <f t="shared" si="82"/>
        <v>7149.4</v>
      </c>
      <c r="K179" s="1">
        <f t="shared" si="82"/>
        <v>863.5</v>
      </c>
      <c r="L179" s="1">
        <f t="shared" si="82"/>
        <v>863.5</v>
      </c>
    </row>
    <row r="180" spans="1:16" ht="115.2" x14ac:dyDescent="0.3">
      <c r="A180" s="1">
        <v>138</v>
      </c>
      <c r="B180" s="1"/>
      <c r="C180" s="1" t="s">
        <v>164</v>
      </c>
      <c r="D180" s="1" t="s">
        <v>115</v>
      </c>
      <c r="E180" s="1" t="s">
        <v>305</v>
      </c>
      <c r="F180" s="9"/>
      <c r="G180" s="1">
        <v>15534.1</v>
      </c>
      <c r="H180" s="1">
        <v>14867.8</v>
      </c>
      <c r="I180" s="1">
        <v>15259.5</v>
      </c>
      <c r="J180" s="1">
        <v>7149.4</v>
      </c>
      <c r="K180" s="1">
        <v>863.5</v>
      </c>
      <c r="L180" s="1">
        <v>863.5</v>
      </c>
    </row>
    <row r="181" spans="1:16" ht="28.8" x14ac:dyDescent="0.3">
      <c r="A181" s="1">
        <v>139</v>
      </c>
      <c r="B181" s="1"/>
      <c r="C181" s="1" t="s">
        <v>165</v>
      </c>
      <c r="D181" s="1" t="s">
        <v>116</v>
      </c>
      <c r="E181" s="1"/>
      <c r="F181" s="9"/>
      <c r="G181" s="1">
        <f>SUM(G182+G184+G188+G198+G196+G190+G192+G194+G186)</f>
        <v>282462.09999999998</v>
      </c>
      <c r="H181" s="1">
        <f t="shared" ref="H181:L181" si="83">SUM(H182+H184+H188+H198+H196+H190+H192+H194+H186)</f>
        <v>240007.19999999998</v>
      </c>
      <c r="I181" s="1">
        <f t="shared" si="83"/>
        <v>286579.39999999997</v>
      </c>
      <c r="J181" s="1">
        <f t="shared" si="83"/>
        <v>277165.5</v>
      </c>
      <c r="K181" s="1">
        <f t="shared" si="83"/>
        <v>267091.7</v>
      </c>
      <c r="L181" s="1">
        <f t="shared" si="83"/>
        <v>266745.39999999997</v>
      </c>
    </row>
    <row r="182" spans="1:16" ht="135.6" customHeight="1" x14ac:dyDescent="0.3">
      <c r="A182" s="1">
        <v>140</v>
      </c>
      <c r="B182" s="1"/>
      <c r="C182" s="1" t="s">
        <v>166</v>
      </c>
      <c r="D182" s="1" t="s">
        <v>117</v>
      </c>
      <c r="E182" s="1"/>
      <c r="F182" s="9"/>
      <c r="G182" s="1">
        <f>G183</f>
        <v>39.200000000000003</v>
      </c>
      <c r="H182" s="1">
        <f>H183</f>
        <v>39.200000000000003</v>
      </c>
      <c r="I182" s="1">
        <f t="shared" ref="I182:L182" si="84">I183</f>
        <v>39.200000000000003</v>
      </c>
      <c r="J182" s="1">
        <f t="shared" si="84"/>
        <v>44</v>
      </c>
      <c r="K182" s="1">
        <f t="shared" si="84"/>
        <v>40.799999999999997</v>
      </c>
      <c r="L182" s="1">
        <f t="shared" si="84"/>
        <v>40.799999999999997</v>
      </c>
    </row>
    <row r="183" spans="1:16" ht="115.2" x14ac:dyDescent="0.3">
      <c r="A183" s="1">
        <v>141</v>
      </c>
      <c r="B183" s="1"/>
      <c r="C183" s="1" t="s">
        <v>167</v>
      </c>
      <c r="D183" s="1" t="s">
        <v>118</v>
      </c>
      <c r="E183" s="1" t="s">
        <v>305</v>
      </c>
      <c r="F183" s="9"/>
      <c r="G183" s="1">
        <v>39.200000000000003</v>
      </c>
      <c r="H183" s="1">
        <v>39.200000000000003</v>
      </c>
      <c r="I183" s="1">
        <v>39.200000000000003</v>
      </c>
      <c r="J183" s="1">
        <v>44</v>
      </c>
      <c r="K183" s="1">
        <v>40.799999999999997</v>
      </c>
      <c r="L183" s="1">
        <v>40.799999999999997</v>
      </c>
    </row>
    <row r="184" spans="1:16" ht="86.4" x14ac:dyDescent="0.3">
      <c r="A184" s="1">
        <v>142</v>
      </c>
      <c r="B184" s="1"/>
      <c r="C184" s="1" t="s">
        <v>168</v>
      </c>
      <c r="D184" s="1" t="s">
        <v>341</v>
      </c>
      <c r="E184" s="1"/>
      <c r="F184" s="9"/>
      <c r="G184" s="1">
        <f>G185</f>
        <v>11721.9</v>
      </c>
      <c r="H184" s="1">
        <f>H185</f>
        <v>9768.2000000000007</v>
      </c>
      <c r="I184" s="1">
        <f t="shared" ref="I184:L184" si="85">I185</f>
        <v>8635.7000000000007</v>
      </c>
      <c r="J184" s="1">
        <f t="shared" si="85"/>
        <v>10480.799999999999</v>
      </c>
      <c r="K184" s="1">
        <f t="shared" si="85"/>
        <v>10480.799999999999</v>
      </c>
      <c r="L184" s="1">
        <f t="shared" si="85"/>
        <v>10480.799999999999</v>
      </c>
    </row>
    <row r="185" spans="1:16" ht="150" customHeight="1" x14ac:dyDescent="0.3">
      <c r="A185" s="1">
        <v>143</v>
      </c>
      <c r="B185" s="1"/>
      <c r="C185" s="1" t="s">
        <v>169</v>
      </c>
      <c r="D185" s="34" t="s">
        <v>363</v>
      </c>
      <c r="E185" s="1" t="s">
        <v>305</v>
      </c>
      <c r="F185" s="9"/>
      <c r="G185" s="1">
        <v>11721.9</v>
      </c>
      <c r="H185" s="1">
        <v>9768.2000000000007</v>
      </c>
      <c r="I185" s="1">
        <v>8635.7000000000007</v>
      </c>
      <c r="J185" s="1">
        <v>10480.799999999999</v>
      </c>
      <c r="K185" s="1">
        <v>10480.799999999999</v>
      </c>
      <c r="L185" s="1">
        <v>10480.799999999999</v>
      </c>
    </row>
    <row r="186" spans="1:16" ht="115.2" x14ac:dyDescent="0.3">
      <c r="A186" s="1">
        <v>144</v>
      </c>
      <c r="B186" s="1"/>
      <c r="C186" s="1" t="s">
        <v>298</v>
      </c>
      <c r="D186" s="35" t="s">
        <v>378</v>
      </c>
      <c r="E186" s="1"/>
      <c r="F186" s="9"/>
      <c r="G186" s="1">
        <f>G187</f>
        <v>5884.8</v>
      </c>
      <c r="H186" s="1">
        <f t="shared" ref="H186:L186" si="86">H187</f>
        <v>0</v>
      </c>
      <c r="I186" s="1">
        <f>I187</f>
        <v>5884.8</v>
      </c>
      <c r="J186" s="1">
        <f t="shared" si="86"/>
        <v>13496.7</v>
      </c>
      <c r="K186" s="1">
        <f t="shared" si="86"/>
        <v>0</v>
      </c>
      <c r="L186" s="1">
        <f t="shared" si="86"/>
        <v>0</v>
      </c>
    </row>
    <row r="187" spans="1:16" ht="115.2" x14ac:dyDescent="0.3">
      <c r="A187" s="1">
        <v>145</v>
      </c>
      <c r="B187" s="1"/>
      <c r="C187" s="1" t="s">
        <v>299</v>
      </c>
      <c r="D187" s="1" t="s">
        <v>379</v>
      </c>
      <c r="E187" s="1" t="s">
        <v>305</v>
      </c>
      <c r="F187" s="9"/>
      <c r="G187" s="1">
        <v>5884.8</v>
      </c>
      <c r="H187" s="9"/>
      <c r="I187" s="1">
        <v>5884.8</v>
      </c>
      <c r="J187" s="1">
        <v>13496.7</v>
      </c>
      <c r="K187" s="1"/>
      <c r="L187" s="1"/>
    </row>
    <row r="188" spans="1:16" ht="100.8" x14ac:dyDescent="0.3">
      <c r="A188" s="1">
        <v>146</v>
      </c>
      <c r="B188" s="1"/>
      <c r="C188" s="1" t="s">
        <v>170</v>
      </c>
      <c r="D188" s="1" t="s">
        <v>151</v>
      </c>
      <c r="E188" s="1"/>
      <c r="F188" s="9"/>
      <c r="G188" s="1">
        <f>G189</f>
        <v>1.9</v>
      </c>
      <c r="H188" s="1">
        <f>H189</f>
        <v>1.9</v>
      </c>
      <c r="I188" s="1">
        <f t="shared" ref="I188:L188" si="87">I189</f>
        <v>1.9</v>
      </c>
      <c r="J188" s="1">
        <f t="shared" si="87"/>
        <v>2</v>
      </c>
      <c r="K188" s="1">
        <f t="shared" si="87"/>
        <v>0</v>
      </c>
      <c r="L188" s="1">
        <f t="shared" si="87"/>
        <v>0</v>
      </c>
    </row>
    <row r="189" spans="1:16" ht="113.4" customHeight="1" x14ac:dyDescent="0.3">
      <c r="A189" s="1">
        <v>147</v>
      </c>
      <c r="B189" s="1"/>
      <c r="C189" s="1" t="s">
        <v>171</v>
      </c>
      <c r="D189" s="1" t="s">
        <v>152</v>
      </c>
      <c r="E189" s="1" t="s">
        <v>305</v>
      </c>
      <c r="F189" s="9"/>
      <c r="G189" s="1">
        <v>1.9</v>
      </c>
      <c r="H189" s="1">
        <v>1.9</v>
      </c>
      <c r="I189" s="1">
        <v>1.9</v>
      </c>
      <c r="J189" s="1">
        <v>2</v>
      </c>
      <c r="K189" s="1"/>
      <c r="L189" s="1"/>
    </row>
    <row r="190" spans="1:16" s="39" customFormat="1" ht="72" hidden="1" x14ac:dyDescent="0.3">
      <c r="A190" s="37">
        <v>147</v>
      </c>
      <c r="B190" s="37"/>
      <c r="C190" s="37" t="s">
        <v>220</v>
      </c>
      <c r="D190" s="37" t="s">
        <v>219</v>
      </c>
      <c r="E190" s="37"/>
      <c r="F190" s="38"/>
      <c r="G190" s="37">
        <f>G191</f>
        <v>0</v>
      </c>
      <c r="H190" s="1">
        <f t="shared" ref="H190:L190" si="88">H191</f>
        <v>0</v>
      </c>
      <c r="I190" s="37">
        <f t="shared" si="88"/>
        <v>0</v>
      </c>
      <c r="J190" s="38">
        <f t="shared" si="88"/>
        <v>0</v>
      </c>
      <c r="K190" s="37">
        <f t="shared" si="88"/>
        <v>0</v>
      </c>
      <c r="L190" s="37">
        <f t="shared" si="88"/>
        <v>0</v>
      </c>
      <c r="P190" s="39" t="s">
        <v>141</v>
      </c>
    </row>
    <row r="191" spans="1:16" s="39" customFormat="1" ht="115.2" hidden="1" x14ac:dyDescent="0.3">
      <c r="A191" s="37">
        <v>148</v>
      </c>
      <c r="B191" s="37"/>
      <c r="C191" s="37" t="s">
        <v>218</v>
      </c>
      <c r="D191" s="40" t="s">
        <v>221</v>
      </c>
      <c r="E191" s="37" t="s">
        <v>305</v>
      </c>
      <c r="F191" s="38"/>
      <c r="G191" s="37"/>
      <c r="H191" s="9"/>
      <c r="I191" s="37"/>
      <c r="J191" s="38"/>
      <c r="K191" s="37"/>
      <c r="L191" s="37"/>
    </row>
    <row r="192" spans="1:16" ht="322.8" customHeight="1" x14ac:dyDescent="0.3">
      <c r="A192" s="1">
        <v>148</v>
      </c>
      <c r="B192" s="1"/>
      <c r="C192" s="1" t="s">
        <v>222</v>
      </c>
      <c r="D192" s="36" t="s">
        <v>366</v>
      </c>
      <c r="E192" s="1"/>
      <c r="F192" s="9"/>
      <c r="G192" s="1">
        <f t="shared" ref="G192:L192" si="89">G193</f>
        <v>12237.8</v>
      </c>
      <c r="H192" s="1">
        <f t="shared" si="89"/>
        <v>12089.8</v>
      </c>
      <c r="I192" s="1">
        <f t="shared" si="89"/>
        <v>19216.099999999999</v>
      </c>
      <c r="J192" s="1">
        <f t="shared" si="89"/>
        <v>0</v>
      </c>
      <c r="K192" s="1">
        <f t="shared" si="89"/>
        <v>0</v>
      </c>
      <c r="L192" s="1">
        <f t="shared" si="89"/>
        <v>0</v>
      </c>
    </row>
    <row r="193" spans="1:12" ht="201.6" x14ac:dyDescent="0.3">
      <c r="A193" s="1">
        <v>149</v>
      </c>
      <c r="B193" s="1"/>
      <c r="C193" s="1" t="s">
        <v>223</v>
      </c>
      <c r="D193" s="24" t="s">
        <v>365</v>
      </c>
      <c r="E193" s="1" t="s">
        <v>305</v>
      </c>
      <c r="F193" s="9"/>
      <c r="G193" s="1">
        <v>12237.8</v>
      </c>
      <c r="H193" s="1">
        <v>12089.8</v>
      </c>
      <c r="I193" s="1">
        <v>19216.099999999999</v>
      </c>
      <c r="J193" s="9"/>
      <c r="K193" s="1"/>
      <c r="L193" s="1"/>
    </row>
    <row r="194" spans="1:12" ht="43.2" hidden="1" x14ac:dyDescent="0.3">
      <c r="A194" s="1">
        <v>126</v>
      </c>
      <c r="B194" s="1"/>
      <c r="C194" s="1" t="s">
        <v>229</v>
      </c>
      <c r="D194" s="26" t="s">
        <v>231</v>
      </c>
      <c r="E194" s="1"/>
      <c r="F194" s="9"/>
      <c r="G194" s="1">
        <f>G195</f>
        <v>0</v>
      </c>
      <c r="H194" s="9">
        <f t="shared" ref="H194:L194" si="90">H195</f>
        <v>0</v>
      </c>
      <c r="I194" s="1">
        <f t="shared" si="90"/>
        <v>0</v>
      </c>
      <c r="J194" s="9">
        <f t="shared" si="90"/>
        <v>0</v>
      </c>
      <c r="K194" s="1">
        <f t="shared" si="90"/>
        <v>0</v>
      </c>
      <c r="L194" s="1">
        <f t="shared" si="90"/>
        <v>0</v>
      </c>
    </row>
    <row r="195" spans="1:12" ht="86.4" hidden="1" x14ac:dyDescent="0.3">
      <c r="A195" s="1">
        <v>127</v>
      </c>
      <c r="B195" s="1"/>
      <c r="C195" s="1" t="s">
        <v>230</v>
      </c>
      <c r="D195" s="26" t="s">
        <v>232</v>
      </c>
      <c r="E195" s="1" t="s">
        <v>136</v>
      </c>
      <c r="F195" s="9"/>
      <c r="G195" s="1"/>
      <c r="H195" s="9"/>
      <c r="I195" s="1"/>
      <c r="J195" s="9"/>
      <c r="K195" s="1"/>
      <c r="L195" s="1"/>
    </row>
    <row r="196" spans="1:12" ht="61.2" customHeight="1" x14ac:dyDescent="0.3">
      <c r="A196" s="1">
        <v>150</v>
      </c>
      <c r="B196" s="1"/>
      <c r="C196" s="1" t="s">
        <v>229</v>
      </c>
      <c r="D196" s="1" t="s">
        <v>231</v>
      </c>
      <c r="E196" s="1"/>
      <c r="F196" s="9"/>
      <c r="G196" s="1">
        <f>G197</f>
        <v>696</v>
      </c>
      <c r="H196" s="1">
        <f t="shared" ref="H196:L196" si="91">H197</f>
        <v>590.9</v>
      </c>
      <c r="I196" s="1">
        <f t="shared" si="91"/>
        <v>697.2</v>
      </c>
      <c r="J196" s="1">
        <f t="shared" si="91"/>
        <v>0</v>
      </c>
      <c r="K196" s="1">
        <f t="shared" si="91"/>
        <v>0</v>
      </c>
      <c r="L196" s="1">
        <f t="shared" si="91"/>
        <v>0</v>
      </c>
    </row>
    <row r="197" spans="1:12" ht="115.2" x14ac:dyDescent="0.3">
      <c r="A197" s="1">
        <v>151</v>
      </c>
      <c r="B197" s="1"/>
      <c r="C197" s="1" t="s">
        <v>230</v>
      </c>
      <c r="D197" s="1" t="s">
        <v>232</v>
      </c>
      <c r="E197" s="1" t="s">
        <v>305</v>
      </c>
      <c r="F197" s="9"/>
      <c r="G197" s="1">
        <v>696</v>
      </c>
      <c r="H197" s="1">
        <v>590.9</v>
      </c>
      <c r="I197" s="1">
        <v>697.2</v>
      </c>
      <c r="J197" s="9"/>
      <c r="K197" s="1"/>
      <c r="L197" s="1"/>
    </row>
    <row r="198" spans="1:12" ht="28.8" x14ac:dyDescent="0.3">
      <c r="A198" s="1">
        <v>152</v>
      </c>
      <c r="B198" s="1"/>
      <c r="C198" s="1" t="s">
        <v>172</v>
      </c>
      <c r="D198" s="1" t="s">
        <v>119</v>
      </c>
      <c r="E198" s="1"/>
      <c r="F198" s="9"/>
      <c r="G198" s="1">
        <f>G199</f>
        <v>251880.5</v>
      </c>
      <c r="H198" s="1">
        <f>H199</f>
        <v>217517.2</v>
      </c>
      <c r="I198" s="1">
        <f>I199</f>
        <v>252104.5</v>
      </c>
      <c r="J198" s="1">
        <f t="shared" ref="J198:L198" si="92">J199</f>
        <v>253142</v>
      </c>
      <c r="K198" s="1">
        <f t="shared" si="92"/>
        <v>256570.1</v>
      </c>
      <c r="L198" s="1">
        <f t="shared" si="92"/>
        <v>256223.8</v>
      </c>
    </row>
    <row r="199" spans="1:12" ht="115.2" x14ac:dyDescent="0.3">
      <c r="A199" s="1">
        <v>153</v>
      </c>
      <c r="B199" s="1"/>
      <c r="C199" s="1" t="s">
        <v>173</v>
      </c>
      <c r="D199" s="1" t="s">
        <v>120</v>
      </c>
      <c r="E199" s="1" t="s">
        <v>305</v>
      </c>
      <c r="F199" s="9"/>
      <c r="G199" s="1">
        <v>251880.5</v>
      </c>
      <c r="H199" s="1">
        <v>217517.2</v>
      </c>
      <c r="I199" s="1">
        <v>252104.5</v>
      </c>
      <c r="J199" s="1">
        <v>253142</v>
      </c>
      <c r="K199" s="1">
        <v>256570.1</v>
      </c>
      <c r="L199" s="1">
        <v>256223.8</v>
      </c>
    </row>
    <row r="200" spans="1:12" ht="28.8" x14ac:dyDescent="0.3">
      <c r="A200" s="1">
        <v>154</v>
      </c>
      <c r="B200" s="1"/>
      <c r="C200" s="1" t="s">
        <v>174</v>
      </c>
      <c r="D200" s="1" t="s">
        <v>121</v>
      </c>
      <c r="E200" s="1"/>
      <c r="F200" s="9"/>
      <c r="G200" s="1">
        <f>SUM(G201+G207+G205+G203)</f>
        <v>864.5</v>
      </c>
      <c r="H200" s="1">
        <f t="shared" ref="H200:L200" si="93">SUM(H201+H207+H205+H203)</f>
        <v>6102.4000000000005</v>
      </c>
      <c r="I200" s="1">
        <f t="shared" si="93"/>
        <v>26871.5</v>
      </c>
      <c r="J200" s="1">
        <f t="shared" si="93"/>
        <v>64.5</v>
      </c>
      <c r="K200" s="1">
        <f t="shared" si="93"/>
        <v>0</v>
      </c>
      <c r="L200" s="1">
        <f t="shared" si="93"/>
        <v>0</v>
      </c>
    </row>
    <row r="201" spans="1:12" ht="100.8" x14ac:dyDescent="0.3">
      <c r="A201" s="1">
        <v>155</v>
      </c>
      <c r="B201" s="1"/>
      <c r="C201" s="1" t="s">
        <v>175</v>
      </c>
      <c r="D201" s="1" t="s">
        <v>122</v>
      </c>
      <c r="E201" s="1"/>
      <c r="F201" s="9"/>
      <c r="G201" s="1">
        <f>G202</f>
        <v>64.5</v>
      </c>
      <c r="H201" s="1">
        <f>H202</f>
        <v>64.5</v>
      </c>
      <c r="I201" s="1">
        <f>I202</f>
        <v>64.5</v>
      </c>
      <c r="J201" s="1">
        <f t="shared" ref="J201:L201" si="94">J202</f>
        <v>64.5</v>
      </c>
      <c r="K201" s="1">
        <f t="shared" si="94"/>
        <v>0</v>
      </c>
      <c r="L201" s="1">
        <f t="shared" si="94"/>
        <v>0</v>
      </c>
    </row>
    <row r="202" spans="1:12" ht="162.6" customHeight="1" x14ac:dyDescent="0.3">
      <c r="A202" s="1">
        <v>156</v>
      </c>
      <c r="B202" s="1"/>
      <c r="C202" s="1" t="s">
        <v>176</v>
      </c>
      <c r="D202" s="1" t="s">
        <v>123</v>
      </c>
      <c r="E202" s="1" t="s">
        <v>305</v>
      </c>
      <c r="F202" s="9"/>
      <c r="G202" s="1">
        <v>64.5</v>
      </c>
      <c r="H202" s="1">
        <v>64.5</v>
      </c>
      <c r="I202" s="1">
        <v>64.5</v>
      </c>
      <c r="J202" s="1">
        <v>64.5</v>
      </c>
      <c r="K202" s="1"/>
      <c r="L202" s="1"/>
    </row>
    <row r="203" spans="1:12" ht="283.2" customHeight="1" x14ac:dyDescent="0.3">
      <c r="A203" s="1">
        <v>157</v>
      </c>
      <c r="B203" s="1"/>
      <c r="C203" s="1" t="s">
        <v>411</v>
      </c>
      <c r="D203" s="1" t="s">
        <v>415</v>
      </c>
      <c r="E203" s="1"/>
      <c r="F203" s="9"/>
      <c r="G203" s="1">
        <f>G204</f>
        <v>0</v>
      </c>
      <c r="H203" s="1">
        <f t="shared" ref="H203:L203" si="95">H204</f>
        <v>65.099999999999994</v>
      </c>
      <c r="I203" s="1">
        <f t="shared" si="95"/>
        <v>260.39999999999998</v>
      </c>
      <c r="J203" s="1">
        <f t="shared" si="95"/>
        <v>0</v>
      </c>
      <c r="K203" s="1">
        <f t="shared" si="95"/>
        <v>0</v>
      </c>
      <c r="L203" s="1">
        <f t="shared" si="95"/>
        <v>0</v>
      </c>
    </row>
    <row r="204" spans="1:12" ht="275.39999999999998" customHeight="1" x14ac:dyDescent="0.3">
      <c r="A204" s="1">
        <v>158</v>
      </c>
      <c r="B204" s="1"/>
      <c r="C204" s="1" t="s">
        <v>412</v>
      </c>
      <c r="D204" s="1" t="s">
        <v>415</v>
      </c>
      <c r="E204" s="1" t="s">
        <v>305</v>
      </c>
      <c r="F204" s="9"/>
      <c r="G204" s="1"/>
      <c r="H204" s="1">
        <v>65.099999999999994</v>
      </c>
      <c r="I204" s="1">
        <v>260.39999999999998</v>
      </c>
      <c r="J204" s="9"/>
      <c r="K204" s="1"/>
      <c r="L204" s="1"/>
    </row>
    <row r="205" spans="1:12" ht="162.6" customHeight="1" x14ac:dyDescent="0.3">
      <c r="A205" s="1">
        <v>159</v>
      </c>
      <c r="B205" s="1"/>
      <c r="C205" s="1" t="s">
        <v>409</v>
      </c>
      <c r="D205" s="1" t="s">
        <v>410</v>
      </c>
      <c r="E205" s="1"/>
      <c r="F205" s="9"/>
      <c r="G205" s="1">
        <f>G206</f>
        <v>0</v>
      </c>
      <c r="H205" s="1">
        <f t="shared" ref="H205:L205" si="96">H206</f>
        <v>5172.8</v>
      </c>
      <c r="I205" s="1">
        <f t="shared" si="96"/>
        <v>25746.6</v>
      </c>
      <c r="J205" s="1">
        <f t="shared" si="96"/>
        <v>0</v>
      </c>
      <c r="K205" s="1">
        <f t="shared" si="96"/>
        <v>0</v>
      </c>
      <c r="L205" s="1">
        <f t="shared" si="96"/>
        <v>0</v>
      </c>
    </row>
    <row r="206" spans="1:12" ht="162.6" customHeight="1" x14ac:dyDescent="0.3">
      <c r="A206" s="1">
        <v>160</v>
      </c>
      <c r="B206" s="1"/>
      <c r="C206" s="1" t="s">
        <v>414</v>
      </c>
      <c r="D206" s="1" t="s">
        <v>413</v>
      </c>
      <c r="E206" s="1" t="s">
        <v>305</v>
      </c>
      <c r="F206" s="9"/>
      <c r="G206" s="1"/>
      <c r="H206" s="1">
        <v>5172.8</v>
      </c>
      <c r="I206" s="1">
        <v>25746.6</v>
      </c>
      <c r="J206" s="1"/>
      <c r="K206" s="1"/>
      <c r="L206" s="1"/>
    </row>
    <row r="207" spans="1:12" ht="58.2" customHeight="1" x14ac:dyDescent="0.3">
      <c r="A207" s="1">
        <v>161</v>
      </c>
      <c r="B207" s="1"/>
      <c r="C207" s="1" t="s">
        <v>392</v>
      </c>
      <c r="D207" s="1" t="s">
        <v>394</v>
      </c>
      <c r="E207" s="1"/>
      <c r="F207" s="9"/>
      <c r="G207" s="1">
        <f>G208</f>
        <v>800</v>
      </c>
      <c r="H207" s="1">
        <f t="shared" ref="H207:L207" si="97">H208</f>
        <v>800</v>
      </c>
      <c r="I207" s="1">
        <f t="shared" si="97"/>
        <v>800</v>
      </c>
      <c r="J207" s="1">
        <f t="shared" si="97"/>
        <v>0</v>
      </c>
      <c r="K207" s="1">
        <f t="shared" si="97"/>
        <v>0</v>
      </c>
      <c r="L207" s="1">
        <f t="shared" si="97"/>
        <v>0</v>
      </c>
    </row>
    <row r="208" spans="1:12" ht="124.2" customHeight="1" x14ac:dyDescent="0.3">
      <c r="A208" s="1">
        <v>162</v>
      </c>
      <c r="B208" s="1"/>
      <c r="C208" s="1" t="s">
        <v>393</v>
      </c>
      <c r="D208" s="1" t="s">
        <v>395</v>
      </c>
      <c r="E208" s="1" t="s">
        <v>305</v>
      </c>
      <c r="F208" s="9"/>
      <c r="G208" s="1">
        <v>800</v>
      </c>
      <c r="H208" s="1">
        <v>800</v>
      </c>
      <c r="I208" s="1">
        <v>800</v>
      </c>
      <c r="J208" s="9"/>
      <c r="K208" s="1"/>
      <c r="L208" s="1"/>
    </row>
    <row r="209" spans="1:12" s="39" customFormat="1" ht="28.8" hidden="1" x14ac:dyDescent="0.3">
      <c r="A209" s="37">
        <v>158</v>
      </c>
      <c r="B209" s="37"/>
      <c r="C209" s="37" t="s">
        <v>124</v>
      </c>
      <c r="D209" s="37" t="s">
        <v>125</v>
      </c>
      <c r="E209" s="37"/>
      <c r="F209" s="38"/>
      <c r="G209" s="37">
        <f>G210</f>
        <v>0</v>
      </c>
      <c r="H209" s="9">
        <f>H210</f>
        <v>0</v>
      </c>
      <c r="I209" s="37">
        <f>I210</f>
        <v>0</v>
      </c>
      <c r="J209" s="38">
        <f t="shared" ref="J209:L209" si="98">J210</f>
        <v>0</v>
      </c>
      <c r="K209" s="37">
        <f t="shared" si="98"/>
        <v>0</v>
      </c>
      <c r="L209" s="37">
        <f t="shared" si="98"/>
        <v>0</v>
      </c>
    </row>
    <row r="210" spans="1:12" s="39" customFormat="1" ht="40.200000000000003" hidden="1" customHeight="1" x14ac:dyDescent="0.3">
      <c r="A210" s="37">
        <v>159</v>
      </c>
      <c r="B210" s="37"/>
      <c r="C210" s="37" t="s">
        <v>178</v>
      </c>
      <c r="D210" s="37" t="s">
        <v>126</v>
      </c>
      <c r="E210" s="37"/>
      <c r="F210" s="38"/>
      <c r="G210" s="37">
        <f>SUM(G211:G213)</f>
        <v>0</v>
      </c>
      <c r="H210" s="9">
        <f t="shared" ref="H210:L210" si="99">SUM(H211:H213)</f>
        <v>0</v>
      </c>
      <c r="I210" s="37">
        <f t="shared" si="99"/>
        <v>0</v>
      </c>
      <c r="J210" s="38">
        <f t="shared" si="99"/>
        <v>0</v>
      </c>
      <c r="K210" s="37">
        <f t="shared" si="99"/>
        <v>0</v>
      </c>
      <c r="L210" s="37">
        <f t="shared" si="99"/>
        <v>0</v>
      </c>
    </row>
    <row r="211" spans="1:12" s="39" customFormat="1" ht="0.6" hidden="1" customHeight="1" x14ac:dyDescent="0.3">
      <c r="A211" s="37">
        <v>171</v>
      </c>
      <c r="B211" s="37"/>
      <c r="C211" s="37" t="s">
        <v>177</v>
      </c>
      <c r="D211" s="37" t="s">
        <v>127</v>
      </c>
      <c r="E211" s="37" t="s">
        <v>138</v>
      </c>
      <c r="F211" s="38"/>
      <c r="G211" s="37"/>
      <c r="H211" s="9"/>
      <c r="I211" s="37"/>
      <c r="J211" s="38"/>
      <c r="K211" s="37"/>
      <c r="L211" s="37"/>
    </row>
    <row r="212" spans="1:12" s="39" customFormat="1" ht="86.4" hidden="1" x14ac:dyDescent="0.3">
      <c r="A212" s="37">
        <v>172</v>
      </c>
      <c r="B212" s="37"/>
      <c r="C212" s="37" t="s">
        <v>179</v>
      </c>
      <c r="D212" s="37" t="s">
        <v>126</v>
      </c>
      <c r="E212" s="37" t="s">
        <v>137</v>
      </c>
      <c r="F212" s="38"/>
      <c r="G212" s="37"/>
      <c r="H212" s="9"/>
      <c r="I212" s="37"/>
      <c r="J212" s="38"/>
      <c r="K212" s="37"/>
      <c r="L212" s="37"/>
    </row>
    <row r="213" spans="1:12" s="39" customFormat="1" ht="84" hidden="1" customHeight="1" x14ac:dyDescent="0.3">
      <c r="A213" s="37">
        <v>160</v>
      </c>
      <c r="B213" s="37"/>
      <c r="C213" s="37" t="s">
        <v>179</v>
      </c>
      <c r="D213" s="37" t="s">
        <v>126</v>
      </c>
      <c r="E213" s="37" t="s">
        <v>302</v>
      </c>
      <c r="F213" s="38"/>
      <c r="G213" s="37"/>
      <c r="H213" s="9"/>
      <c r="I213" s="37"/>
      <c r="J213" s="38"/>
      <c r="K213" s="37"/>
      <c r="L213" s="37"/>
    </row>
    <row r="214" spans="1:12" ht="30" hidden="1" customHeight="1" x14ac:dyDescent="0.3">
      <c r="A214" s="1">
        <v>174</v>
      </c>
      <c r="B214" s="9"/>
      <c r="C214" s="9" t="s">
        <v>128</v>
      </c>
      <c r="D214" s="9" t="s">
        <v>245</v>
      </c>
      <c r="E214" s="9"/>
      <c r="F214" s="9"/>
      <c r="G214" s="1">
        <f t="shared" ref="G214:H216" si="100">G215</f>
        <v>0</v>
      </c>
      <c r="H214" s="9">
        <f t="shared" si="100"/>
        <v>0</v>
      </c>
      <c r="I214" s="1">
        <f t="shared" ref="I214:L214" si="101">I215</f>
        <v>0</v>
      </c>
      <c r="J214" s="9">
        <f t="shared" si="101"/>
        <v>0</v>
      </c>
      <c r="K214" s="1">
        <f t="shared" si="101"/>
        <v>0</v>
      </c>
      <c r="L214" s="1">
        <f t="shared" si="101"/>
        <v>0</v>
      </c>
    </row>
    <row r="215" spans="1:12" ht="144" hidden="1" x14ac:dyDescent="0.3">
      <c r="A215" s="1">
        <v>175</v>
      </c>
      <c r="B215" s="9"/>
      <c r="C215" s="9" t="s">
        <v>182</v>
      </c>
      <c r="D215" s="9" t="s">
        <v>246</v>
      </c>
      <c r="E215" s="9"/>
      <c r="F215" s="9"/>
      <c r="G215" s="1">
        <f t="shared" si="100"/>
        <v>0</v>
      </c>
      <c r="H215" s="9">
        <f t="shared" si="100"/>
        <v>0</v>
      </c>
      <c r="I215" s="1">
        <f t="shared" ref="I215:L215" si="102">I216</f>
        <v>0</v>
      </c>
      <c r="J215" s="9">
        <f t="shared" si="102"/>
        <v>0</v>
      </c>
      <c r="K215" s="1">
        <f t="shared" si="102"/>
        <v>0</v>
      </c>
      <c r="L215" s="1">
        <f t="shared" si="102"/>
        <v>0</v>
      </c>
    </row>
    <row r="216" spans="1:12" ht="34.200000000000003" hidden="1" customHeight="1" x14ac:dyDescent="0.3">
      <c r="A216" s="1">
        <v>176</v>
      </c>
      <c r="B216" s="9"/>
      <c r="C216" s="9" t="s">
        <v>181</v>
      </c>
      <c r="D216" s="9" t="s">
        <v>247</v>
      </c>
      <c r="E216" s="9" t="s">
        <v>305</v>
      </c>
      <c r="F216" s="9"/>
      <c r="G216" s="1">
        <f t="shared" si="100"/>
        <v>0</v>
      </c>
      <c r="H216" s="9">
        <f t="shared" si="100"/>
        <v>0</v>
      </c>
      <c r="I216" s="1">
        <f t="shared" ref="I216:L216" si="103">I217</f>
        <v>0</v>
      </c>
      <c r="J216" s="9">
        <f t="shared" si="103"/>
        <v>0</v>
      </c>
      <c r="K216" s="1">
        <f t="shared" si="103"/>
        <v>0</v>
      </c>
      <c r="L216" s="1">
        <f t="shared" si="103"/>
        <v>0</v>
      </c>
    </row>
    <row r="217" spans="1:12" ht="115.2" hidden="1" x14ac:dyDescent="0.3">
      <c r="A217" s="1">
        <v>177</v>
      </c>
      <c r="B217" s="9"/>
      <c r="C217" s="9" t="s">
        <v>180</v>
      </c>
      <c r="D217" s="9" t="s">
        <v>129</v>
      </c>
      <c r="E217" s="16" t="s">
        <v>305</v>
      </c>
      <c r="F217" s="9"/>
      <c r="G217" s="1"/>
      <c r="H217" s="9"/>
      <c r="I217" s="1"/>
      <c r="J217" s="9"/>
      <c r="K217" s="1"/>
      <c r="L217" s="1"/>
    </row>
    <row r="218" spans="1:12" s="39" customFormat="1" ht="210" hidden="1" customHeight="1" x14ac:dyDescent="0.3">
      <c r="A218" s="37">
        <v>161</v>
      </c>
      <c r="B218" s="37"/>
      <c r="C218" s="37" t="s">
        <v>359</v>
      </c>
      <c r="D218" s="37" t="s">
        <v>361</v>
      </c>
      <c r="E218" s="41"/>
      <c r="F218" s="38"/>
      <c r="G218" s="37">
        <f>G219</f>
        <v>0</v>
      </c>
      <c r="H218" s="9">
        <f t="shared" ref="H218:L218" si="104">H219</f>
        <v>0</v>
      </c>
      <c r="I218" s="37">
        <f t="shared" si="104"/>
        <v>0</v>
      </c>
      <c r="J218" s="38">
        <f t="shared" si="104"/>
        <v>0</v>
      </c>
      <c r="K218" s="37">
        <f t="shared" si="104"/>
        <v>0</v>
      </c>
      <c r="L218" s="37">
        <f t="shared" si="104"/>
        <v>0</v>
      </c>
    </row>
    <row r="219" spans="1:12" s="39" customFormat="1" ht="269.39999999999998" hidden="1" customHeight="1" x14ac:dyDescent="0.3">
      <c r="A219" s="37">
        <v>162</v>
      </c>
      <c r="B219" s="37"/>
      <c r="C219" s="37" t="s">
        <v>360</v>
      </c>
      <c r="D219" s="37" t="s">
        <v>362</v>
      </c>
      <c r="E219" s="37" t="s">
        <v>305</v>
      </c>
      <c r="F219" s="38"/>
      <c r="G219" s="37"/>
      <c r="H219" s="9"/>
      <c r="I219" s="37"/>
      <c r="J219" s="38"/>
      <c r="K219" s="37"/>
      <c r="L219" s="37"/>
    </row>
    <row r="220" spans="1:12" ht="94.8" customHeight="1" x14ac:dyDescent="0.3">
      <c r="A220" s="1">
        <v>163</v>
      </c>
      <c r="B220" s="1"/>
      <c r="C220" s="1" t="s">
        <v>130</v>
      </c>
      <c r="D220" s="1" t="s">
        <v>131</v>
      </c>
      <c r="E220" s="1"/>
      <c r="F220" s="9"/>
      <c r="G220" s="1">
        <f>G221</f>
        <v>-1454.5</v>
      </c>
      <c r="H220" s="1">
        <f>H221</f>
        <v>-1454.5</v>
      </c>
      <c r="I220" s="1">
        <f t="shared" ref="I220:L220" si="105">I221</f>
        <v>-1454.5</v>
      </c>
      <c r="J220" s="1">
        <f t="shared" si="105"/>
        <v>0</v>
      </c>
      <c r="K220" s="1">
        <f t="shared" si="105"/>
        <v>0</v>
      </c>
      <c r="L220" s="1">
        <f t="shared" si="105"/>
        <v>0</v>
      </c>
    </row>
    <row r="221" spans="1:12" ht="72" x14ac:dyDescent="0.3">
      <c r="A221" s="1">
        <v>164</v>
      </c>
      <c r="B221" s="1"/>
      <c r="C221" s="1" t="s">
        <v>184</v>
      </c>
      <c r="D221" s="1" t="s">
        <v>132</v>
      </c>
      <c r="E221" s="1"/>
      <c r="F221" s="9"/>
      <c r="G221" s="1">
        <f t="shared" ref="G221:L221" si="106">G224+G222+G223</f>
        <v>-1454.5</v>
      </c>
      <c r="H221" s="1">
        <f t="shared" si="106"/>
        <v>-1454.5</v>
      </c>
      <c r="I221" s="1">
        <f t="shared" si="106"/>
        <v>-1454.5</v>
      </c>
      <c r="J221" s="1">
        <f t="shared" si="106"/>
        <v>0</v>
      </c>
      <c r="K221" s="1">
        <f t="shared" si="106"/>
        <v>0</v>
      </c>
      <c r="L221" s="1">
        <f t="shared" si="106"/>
        <v>0</v>
      </c>
    </row>
    <row r="222" spans="1:12" ht="190.8" customHeight="1" x14ac:dyDescent="0.3">
      <c r="A222" s="1">
        <v>165</v>
      </c>
      <c r="B222" s="1"/>
      <c r="C222" s="1" t="s">
        <v>384</v>
      </c>
      <c r="D222" s="1" t="s">
        <v>386</v>
      </c>
      <c r="E222" s="1" t="s">
        <v>305</v>
      </c>
      <c r="F222" s="9"/>
      <c r="G222" s="1">
        <v>-12.2</v>
      </c>
      <c r="H222" s="1">
        <v>-12.2</v>
      </c>
      <c r="I222" s="1">
        <v>-12.2</v>
      </c>
      <c r="J222" s="9"/>
      <c r="K222" s="1"/>
      <c r="L222" s="1"/>
    </row>
    <row r="223" spans="1:12" ht="127.2" customHeight="1" x14ac:dyDescent="0.3">
      <c r="A223" s="1">
        <v>166</v>
      </c>
      <c r="B223" s="1"/>
      <c r="C223" s="1" t="s">
        <v>385</v>
      </c>
      <c r="D223" s="1" t="s">
        <v>387</v>
      </c>
      <c r="E223" s="1" t="s">
        <v>305</v>
      </c>
      <c r="F223" s="9"/>
      <c r="G223" s="1">
        <v>-944</v>
      </c>
      <c r="H223" s="1">
        <v>-944</v>
      </c>
      <c r="I223" s="1">
        <v>-944</v>
      </c>
      <c r="J223" s="9"/>
      <c r="K223" s="1"/>
      <c r="L223" s="1"/>
    </row>
    <row r="224" spans="1:12" ht="115.2" x14ac:dyDescent="0.3">
      <c r="A224" s="1">
        <v>167</v>
      </c>
      <c r="B224" s="1"/>
      <c r="C224" s="1" t="s">
        <v>183</v>
      </c>
      <c r="D224" s="1" t="s">
        <v>133</v>
      </c>
      <c r="E224" s="1" t="s">
        <v>305</v>
      </c>
      <c r="F224" s="9"/>
      <c r="G224" s="1">
        <v>-498.3</v>
      </c>
      <c r="H224" s="1">
        <v>-498.3</v>
      </c>
      <c r="I224" s="1">
        <v>-498.3</v>
      </c>
      <c r="J224" s="9"/>
      <c r="K224" s="1"/>
      <c r="L224" s="1"/>
    </row>
    <row r="225" spans="1:12" ht="30" customHeight="1" thickBot="1" x14ac:dyDescent="0.35">
      <c r="A225" s="44">
        <v>168</v>
      </c>
      <c r="B225" s="58" t="s">
        <v>140</v>
      </c>
      <c r="C225" s="59"/>
      <c r="D225" s="59"/>
      <c r="E225" s="60"/>
      <c r="F225" s="17"/>
      <c r="G225" s="45">
        <f t="shared" ref="G225:L225" si="107">SUM(G11+G153)</f>
        <v>488889.69999999995</v>
      </c>
      <c r="H225" s="44">
        <f t="shared" si="107"/>
        <v>416869.30000000005</v>
      </c>
      <c r="I225" s="44">
        <f t="shared" si="107"/>
        <v>519067.3</v>
      </c>
      <c r="J225" s="45">
        <f t="shared" si="107"/>
        <v>430601.80000000005</v>
      </c>
      <c r="K225" s="44">
        <f t="shared" si="107"/>
        <v>425399.4</v>
      </c>
      <c r="L225" s="44">
        <f t="shared" si="107"/>
        <v>432482.5</v>
      </c>
    </row>
    <row r="232" spans="1:12" x14ac:dyDescent="0.3">
      <c r="E232" s="18"/>
    </row>
  </sheetData>
  <mergeCells count="25">
    <mergeCell ref="E17:E18"/>
    <mergeCell ref="C17:C18"/>
    <mergeCell ref="B17:B18"/>
    <mergeCell ref="A17:A18"/>
    <mergeCell ref="J17:J18"/>
    <mergeCell ref="I17:I18"/>
    <mergeCell ref="H17:H18"/>
    <mergeCell ref="G17:G18"/>
    <mergeCell ref="F17:F18"/>
    <mergeCell ref="B225:E225"/>
    <mergeCell ref="A9:A10"/>
    <mergeCell ref="B9:B10"/>
    <mergeCell ref="C3:L3"/>
    <mergeCell ref="C4:M4"/>
    <mergeCell ref="F5:I5"/>
    <mergeCell ref="J9:L9"/>
    <mergeCell ref="I9:I10"/>
    <mergeCell ref="H9:H10"/>
    <mergeCell ref="G9:G10"/>
    <mergeCell ref="F9:F10"/>
    <mergeCell ref="E9:E10"/>
    <mergeCell ref="C9:D9"/>
    <mergeCell ref="D17:D18"/>
    <mergeCell ref="L17:L18"/>
    <mergeCell ref="K17:K18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2024-11-02T11:30:06Z</dcterms:modified>
</cp:coreProperties>
</file>