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5-2027\проект бюджета с материалами на сайт и ПС\"/>
    </mc:Choice>
  </mc:AlternateContent>
  <xr:revisionPtr revIDLastSave="0" documentId="13_ncr:1_{ED8D8162-2C8A-4FDA-A980-3223D2A06C0B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доходы" sheetId="3" r:id="rId1"/>
    <sheet name="расходы" sheetId="2" r:id="rId2"/>
  </sheets>
  <definedNames>
    <definedName name="_xlnm.Print_Titles" localSheetId="1">расходы!$1:$1</definedName>
    <definedName name="_xlnm.Print_Area" localSheetId="0">доходы!$A$1:$D$73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5" i="2" l="1"/>
  <c r="E43" i="2"/>
  <c r="E38" i="2"/>
  <c r="E36" i="2"/>
  <c r="E33" i="2"/>
  <c r="E27" i="2"/>
  <c r="E25" i="2"/>
  <c r="E22" i="2"/>
  <c r="E18" i="2"/>
  <c r="E15" i="2"/>
  <c r="D36" i="3" l="1"/>
  <c r="C65" i="3" l="1"/>
  <c r="C57" i="3"/>
  <c r="C49" i="3"/>
  <c r="C46" i="3"/>
  <c r="C41" i="3"/>
  <c r="C36" i="3"/>
  <c r="C32" i="3"/>
  <c r="C29" i="3"/>
  <c r="C27" i="3"/>
  <c r="C22" i="3"/>
  <c r="C20" i="3"/>
  <c r="C18" i="3"/>
  <c r="C13" i="3"/>
  <c r="C11" i="3"/>
  <c r="C9" i="3"/>
  <c r="D65" i="3"/>
  <c r="D22" i="3"/>
  <c r="D32" i="3"/>
  <c r="C45" i="3" l="1"/>
  <c r="C44" i="3" s="1"/>
  <c r="C8" i="3"/>
  <c r="E6" i="2"/>
  <c r="D25" i="2"/>
  <c r="D15" i="2"/>
  <c r="C73" i="3" l="1"/>
  <c r="E5" i="2"/>
  <c r="D41" i="3"/>
  <c r="D9" i="3" l="1"/>
  <c r="D11" i="3"/>
  <c r="D13" i="3"/>
  <c r="D18" i="3"/>
  <c r="D20" i="3"/>
  <c r="D27" i="3"/>
  <c r="D29" i="3"/>
  <c r="D57" i="3"/>
  <c r="D49" i="3"/>
  <c r="D46" i="3"/>
  <c r="D45" i="3" l="1"/>
  <c r="D44" i="3" s="1"/>
  <c r="D8" i="3"/>
  <c r="D73" i="3" l="1"/>
  <c r="D45" i="2"/>
  <c r="D43" i="2"/>
  <c r="D38" i="2"/>
  <c r="D36" i="2"/>
  <c r="D33" i="2"/>
  <c r="D27" i="2"/>
  <c r="D22" i="2"/>
  <c r="D18" i="2"/>
  <c r="D6" i="2"/>
  <c r="D5" i="2" l="1"/>
</calcChain>
</file>

<file path=xl/sharedStrings.xml><?xml version="1.0" encoding="utf-8"?>
<sst xmlns="http://schemas.openxmlformats.org/spreadsheetml/2006/main" count="261" uniqueCount="200">
  <si>
    <t>Наименование показателя</t>
  </si>
  <si>
    <t>Утвержденные бюджетные назначения</t>
  </si>
  <si>
    <t>Расходы бюджета -  всего, в том числе: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</si>
  <si>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</si>
  <si>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</si>
  <si>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</si>
  <si>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</si>
  <si>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</si>
  <si>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</si>
  <si>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</si>
  <si>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</si>
  <si>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</si>
  <si>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</si>
  <si>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</si>
  <si>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</si>
  <si>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</si>
  <si>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</si>
  <si>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</si>
  <si>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</si>
  <si>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</si>
  <si>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</si>
  <si>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</si>
  <si>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</si>
  <si>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</si>
  <si>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</si>
  <si>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</si>
  <si>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</si>
  <si>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</si>
  <si>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</si>
  <si>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</si>
  <si>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</si>
  <si>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</si>
  <si>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</si>
  <si>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</si>
  <si>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</si>
  <si>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</si>
  <si>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</si>
  <si>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</si>
  <si>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</si>
  <si>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Результат исполнения бюджета (дефецит/профицит)</t>
  </si>
  <si>
    <t>X</t>
  </si>
  <si>
    <t>РЗ</t>
  </si>
  <si>
    <t>ПР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</si>
  <si>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</si>
  <si>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</si>
  <si>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</si>
  <si>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</si>
  <si>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</si>
  <si>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</si>
  <si>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</si>
  <si>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</si>
  <si>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</si>
  <si>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</si>
  <si>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08</t>
  </si>
  <si>
    <t>12</t>
  </si>
  <si>
    <t>10</t>
  </si>
  <si>
    <t>14</t>
  </si>
  <si>
    <t>Ожидаемое исполнение</t>
  </si>
  <si>
    <t>рублей</t>
  </si>
  <si>
    <t>Наименование доходов</t>
  </si>
  <si>
    <r>
      <t xml:space="preserve">1 00 00000 00 0000 000 </t>
    </r>
    <r>
      <rPr>
        <b/>
        <sz val="11"/>
        <color rgb="FFFF0000"/>
        <rFont val="Times New Roman"/>
        <family val="1"/>
        <charset val="204"/>
      </rPr>
      <t xml:space="preserve">  </t>
    </r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</si>
  <si>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</si>
  <si>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</si>
  <si>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</si>
  <si>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</si>
  <si>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</si>
  <si>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</si>
  <si>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</si>
  <si>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</si>
  <si>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</si>
  <si>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</si>
  <si>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</si>
  <si>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</si>
  <si>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</si>
  <si>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</si>
  <si>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 xml:space="preserve">Единый налог на вмененный доход для отдельных видов деятельности </t>
  </si>
  <si>
    <t xml:space="preserve">1 05 03000 01 0000 110                             </t>
  </si>
  <si>
    <t>Единый сельскохозяйственный налог</t>
  </si>
  <si>
    <t xml:space="preserve">1 05 04000 02 0000 110                             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</si>
  <si>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</si>
  <si>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</si>
  <si>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</si>
  <si>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</si>
  <si>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</si>
  <si>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1 09 00000 00 0000 000</t>
  </si>
  <si>
    <t>ЗАДОЛЖЕННОСТЬ И ПЕРЕСЧЕТЫ ПО ОТМЕНЁННЫМ НАЛОГАМ, СБОРАМ И ИНЫМ ОБЯЗАТЕЛЬНЫМ ПЛАТЕЖАМ</t>
  </si>
  <si>
    <t>1 09 07000 00 0000 110</t>
  </si>
  <si>
    <t>Прочие налоги и сборы (по отменённым местным налогам и сборам)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</si>
  <si>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</si>
  <si>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</si>
  <si>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</si>
  <si>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</si>
  <si>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</si>
  <si>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</si>
  <si>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</si>
  <si>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</si>
  <si>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</si>
  <si>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</si>
  <si>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</si>
  <si>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</si>
  <si>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</si>
  <si>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</si>
  <si>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</si>
  <si>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</si>
  <si>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</si>
  <si>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</si>
  <si>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</si>
  <si>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</si>
  <si>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</si>
  <si>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</si>
  <si>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бюджентых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</si>
  <si>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</si>
  <si>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</si>
  <si>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</si>
  <si>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</si>
  <si>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</si>
  <si>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</si>
  <si>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1 16 10000 00 0000 140</t>
  </si>
  <si>
    <t>Платежи в целях возмещения причинённого ущерба (убытков)</t>
  </si>
  <si>
    <t>1 17 00000 00 0000 000</t>
  </si>
  <si>
    <t>ПРОЧИЕ НЕНАЛОГОВЫЕ ДОХОДЫ</t>
  </si>
  <si>
    <t>1 17 15000 00 0000 150</t>
  </si>
  <si>
    <t>Инициативные платежи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</si>
  <si>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</si>
  <si>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</si>
  <si>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</si>
  <si>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</si>
  <si>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</si>
  <si>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</si>
  <si>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</si>
  <si>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</si>
  <si>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</si>
  <si>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</si>
  <si>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</si>
  <si>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</si>
  <si>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</si>
  <si>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</si>
  <si>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</si>
  <si>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</si>
  <si>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2 02 29999 05 0000 150</t>
  </si>
  <si>
    <t>Прочие субсидии бюджетам муниципальных районов</t>
  </si>
  <si>
    <t>2 02 30000 00 0000 150</t>
  </si>
  <si>
    <t xml:space="preserve">Субвенции бюджетам бюджетной системы Российской Федерациии </t>
  </si>
  <si>
    <t>2 02 30013 05 0000 150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</si>
  <si>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</si>
  <si>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</si>
  <si>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</si>
  <si>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</si>
  <si>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</si>
  <si>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</si>
  <si>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</si>
  <si>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</si>
  <si>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</si>
  <si>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</si>
  <si>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</si>
  <si>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</si>
  <si>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</si>
  <si>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2 07 00000 00 0000 000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</si>
  <si>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</si>
  <si>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</si>
  <si>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</si>
  <si>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</si>
  <si>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</si>
  <si>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</si>
  <si>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Код бюджетной классификации Российской Федерации</t>
  </si>
  <si>
    <t>1 17 01000 00 0000 180</t>
  </si>
  <si>
    <t>Невыясненные поступления</t>
  </si>
  <si>
    <t>2 02 25098 05 0000 150</t>
  </si>
  <si>
    <t>2 02 25179 05 0000 150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</si>
  <si>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</si>
  <si>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</si>
  <si>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 xml:space="preserve">Обеспечение проведения выборов и референдумов
</t>
  </si>
  <si>
    <t xml:space="preserve">Другие вопросы в области национальной безопасности и правоохранительной деятельности
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</si>
  <si>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</si>
  <si>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</si>
  <si>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Другие вопросы в области охраны окружающей среды</t>
  </si>
  <si>
    <t>1 11 09080 00 0000 120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</si>
  <si>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</si>
  <si>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1 11 05030 00 0000 120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</si>
  <si>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</si>
  <si>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</si>
  <si>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1 16 11000 00 0000 140</t>
  </si>
  <si>
    <t>Платежи, уплачиваемые в целях возмещения вреда</t>
  </si>
  <si>
    <t>2 02 25172 05 0000 150</t>
  </si>
  <si>
    <t>2 02 25213 05 0000 150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</si>
  <si>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</si>
  <si>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</si>
  <si>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</si>
  <si>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</si>
  <si>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</si>
  <si>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</si>
  <si>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межбюджетные трансферты, передаваемые бюджетам муниципальных районов</t>
  </si>
  <si>
    <t>2 02 49999 05 0000 150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</si>
  <si>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</si>
  <si>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</si>
  <si>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</si>
  <si>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</si>
  <si>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Ожидаемое поступление доходов в бюджет Поныровского муниципального района в 2024 году </t>
  </si>
  <si>
    <t xml:space="preserve">ОЖИДАЕМОЕ ИСПОЛНЕНИЕ БЮДЖЕТА ПОНЫРОВСКОГО РАЙОНА
ЗА 2024 ГОД ПО РАСХОДАМ
</t>
  </si>
  <si>
    <t>Судебная система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</si>
</sst>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1" fillId="0" borderId="0" xfId="0" applyFont="1" applyFill="1" applyBorder="1"/>
    <xf numFmtId="0" fontId="3" fillId="0" borderId="2" xfId="1" applyFont="1" applyBorder="1" applyAlignment="1">
      <alignment horizontal="center" vertical="center" wrapText="1" readingOrder="1"/>
    </xf>
    <xf numFmtId="49" fontId="3" fillId="0" borderId="7" xfId="1" applyNumberFormat="1" applyFont="1" applyBorder="1" applyAlignment="1">
      <alignment horizontal="center" vertical="center" wrapText="1" readingOrder="1"/>
    </xf>
    <xf numFmtId="49" fontId="1" fillId="0" borderId="0" xfId="0" applyNumberFormat="1" applyFont="1" applyFill="1" applyBorder="1"/>
    <xf numFmtId="0" fontId="7" fillId="0" borderId="5" xfId="1" applyFont="1" applyBorder="1" applyAlignment="1">
      <alignment horizontal="left" vertical="top" wrapText="1" readingOrder="1"/>
    </xf>
    <xf numFmtId="49" fontId="7" fillId="0" borderId="1" xfId="1" applyNumberFormat="1" applyFont="1" applyBorder="1" applyAlignment="1">
      <alignment horizontal="center" wrapText="1" readingOrder="1"/>
    </xf>
    <xf numFmtId="0" fontId="7" fillId="0" borderId="4" xfId="1" applyFont="1" applyBorder="1" applyAlignment="1">
      <alignment horizontal="left" vertical="top" wrapText="1" readingOrder="1"/>
    </xf>
    <xf numFmtId="49" fontId="7" fillId="0" borderId="6" xfId="1" applyNumberFormat="1" applyFont="1" applyBorder="1" applyAlignment="1">
      <alignment horizontal="center" wrapText="1" readingOrder="1"/>
    </xf>
    <xf numFmtId="0" fontId="8" fillId="0" borderId="5" xfId="1" applyFont="1" applyBorder="1" applyAlignment="1">
      <alignment horizontal="left" vertical="top" wrapText="1" readingOrder="1"/>
    </xf>
    <xf numFmtId="49" fontId="8" fillId="0" borderId="1" xfId="1" applyNumberFormat="1" applyFont="1" applyBorder="1" applyAlignment="1">
      <alignment horizontal="center" wrapText="1" readingOrder="1"/>
    </xf>
    <xf numFmtId="49" fontId="8" fillId="0" borderId="1" xfId="1" applyNumberFormat="1" applyFont="1" applyBorder="1" applyAlignment="1">
      <alignment horizontal="center" vertical="top" wrapText="1" readingOrder="1"/>
    </xf>
    <xf numFmtId="3" fontId="7" fillId="0" borderId="6" xfId="1" applyNumberFormat="1" applyFont="1" applyBorder="1" applyAlignment="1">
      <alignment wrapText="1" readingOrder="1"/>
    </xf>
    <xf numFmtId="3" fontId="7" fillId="0" borderId="1" xfId="1" applyNumberFormat="1" applyFont="1" applyBorder="1" applyAlignment="1">
      <alignment wrapText="1" readingOrder="1"/>
    </xf>
    <xf numFmtId="3" fontId="8" fillId="0" borderId="1" xfId="1" applyNumberFormat="1" applyFont="1" applyBorder="1" applyAlignment="1">
      <alignment wrapText="1" readingOrder="1"/>
    </xf>
    <xf numFmtId="3" fontId="8" fillId="0" borderId="1" xfId="1" applyNumberFormat="1" applyFont="1" applyBorder="1" applyAlignment="1">
      <alignment horizontal="right" wrapText="1" readingOrder="1"/>
    </xf>
    <xf numFmtId="0" fontId="6" fillId="0" borderId="7" xfId="1" applyFont="1" applyBorder="1" applyAlignment="1">
      <alignment horizontal="center" vertical="center" wrapText="1" readingOrder="1"/>
    </xf>
    <xf numFmtId="0" fontId="7" fillId="0" borderId="3" xfId="1" applyFont="1" applyBorder="1" applyAlignment="1">
      <alignment horizontal="center" vertical="top" wrapText="1" readingOrder="1"/>
    </xf>
    <xf numFmtId="0" fontId="4" fillId="0" borderId="0" xfId="1" applyFont="1" applyBorder="1" applyAlignment="1">
      <alignment horizontal="center" vertical="top" wrapText="1" readingOrder="1"/>
    </xf>
    <xf numFmtId="0" fontId="8" fillId="0" borderId="0" xfId="1" applyFont="1" applyBorder="1" applyAlignment="1">
      <alignment horizontal="center" vertical="top" wrapText="1" readingOrder="1"/>
    </xf>
    <xf numFmtId="0" fontId="1" fillId="0" borderId="0" xfId="0" applyFont="1" applyFill="1" applyBorder="1"/>
    <xf numFmtId="0" fontId="12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center" wrapText="1"/>
    </xf>
    <xf numFmtId="0" fontId="14" fillId="0" borderId="8" xfId="0" applyFont="1" applyFill="1" applyBorder="1" applyAlignment="1">
      <alignment horizontal="justify" vertical="center" wrapText="1"/>
    </xf>
    <xf numFmtId="0" fontId="1" fillId="0" borderId="0" xfId="0" applyFont="1" applyFill="1" applyBorder="1"/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5" fillId="0" borderId="5" xfId="1" applyFont="1" applyBorder="1" applyAlignment="1">
      <alignment horizontal="left" vertical="top" wrapText="1" readingOrder="1"/>
    </xf>
    <xf numFmtId="3" fontId="15" fillId="0" borderId="1" xfId="1" applyNumberFormat="1" applyFont="1" applyBorder="1" applyAlignment="1">
      <alignment wrapText="1" readingOrder="1"/>
    </xf>
    <xf numFmtId="0" fontId="1" fillId="0" borderId="0" xfId="0" applyFont="1" applyFill="1" applyBorder="1"/>
    <xf numFmtId="0" fontId="9" fillId="0" borderId="8" xfId="0" applyFont="1" applyFill="1" applyBorder="1" applyAlignment="1">
      <alignment horizontal="justify" vertical="top" wrapText="1"/>
    </xf>
    <xf numFmtId="0" fontId="10" fillId="0" borderId="8" xfId="0" applyFont="1" applyFill="1" applyBorder="1" applyAlignment="1">
      <alignment horizontal="justify" vertical="top" wrapText="1"/>
    </xf>
    <xf numFmtId="0" fontId="16" fillId="0" borderId="0" xfId="0" applyFont="1" applyFill="1" applyBorder="1"/>
    <xf numFmtId="0" fontId="10" fillId="0" borderId="8" xfId="0" applyFont="1" applyFill="1" applyBorder="1" applyAlignment="1">
      <alignment vertical="top" wrapText="1"/>
    </xf>
    <xf numFmtId="0" fontId="12" fillId="0" borderId="8" xfId="0" applyFont="1" applyFill="1" applyBorder="1" applyAlignment="1">
      <alignment horizontal="justify" vertical="top" wrapText="1"/>
    </xf>
    <xf numFmtId="0" fontId="11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vertical="top" wrapText="1"/>
    </xf>
    <xf numFmtId="3" fontId="15" fillId="0" borderId="1" xfId="1" applyNumberFormat="1" applyFont="1" applyBorder="1" applyAlignment="1">
      <alignment horizontal="right" wrapText="1" readingOrder="1"/>
    </xf>
    <xf numFmtId="3" fontId="9" fillId="0" borderId="8" xfId="0" applyNumberFormat="1" applyFont="1" applyFill="1" applyBorder="1" applyAlignment="1">
      <alignment horizontal="center" vertical="center" wrapText="1"/>
    </xf>
    <xf numFmtId="3" fontId="10" fillId="0" borderId="8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3" fillId="0" borderId="0" xfId="1" applyFont="1" applyAlignment="1">
      <alignment vertical="top" wrapText="1" readingOrder="1"/>
    </xf>
    <xf numFmtId="0" fontId="1" fillId="0" borderId="0" xfId="0" applyFont="1" applyFill="1" applyBorder="1"/>
    <xf numFmtId="0" fontId="2" fillId="0" borderId="0" xfId="1" applyFont="1" applyAlignment="1">
      <alignment vertical="top" wrapText="1" readingOrder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 vertical="top" wrapText="1" readingOrder="1"/>
    </xf>
    <xf numFmtId="0" fontId="7" fillId="0" borderId="0" xfId="1" applyFont="1" applyBorder="1" applyAlignment="1">
      <alignment horizontal="center" vertical="top" wrapText="1" readingOrder="1"/>
    </xf>
    <xf numFmtId="0" fontId="4" fillId="0" borderId="0" xfId="1" applyFont="1" applyBorder="1" applyAlignment="1">
      <alignment horizontal="center" vertical="top" wrapText="1" readingOrder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3"/>
  <sheetViews>
    <sheetView showGridLines="0" zoomScaleNormal="100" workbookViewId="0">
      <pane ySplit="4" topLeftCell="A67" activePane="bottomLeft" state="frozen"/>
      <selection pane="bottomLeft" activeCell="D39" sqref="D39"/>
    </sheetView>
  </sheetViews>
  <sheetFormatPr defaultRowHeight="15" x14ac:dyDescent="0.25"/>
  <cols>
    <col min="1" max="1" width="25.7109375" customWidth="1"/>
    <col min="2" max="2" width="59" customWidth="1"/>
    <col min="3" max="3" width="15.5703125" style="29" customWidth="1"/>
    <col min="4" max="4" width="16.140625" customWidth="1"/>
    <col min="5" max="5" width="6.28515625" customWidth="1"/>
    <col min="6" max="6" width="9.28515625" customWidth="1"/>
    <col min="7" max="7" width="8.7109375" customWidth="1"/>
    <col min="8" max="8" width="7.140625" customWidth="1"/>
    <col min="9" max="9" width="15.28515625" customWidth="1"/>
    <col min="10" max="10" width="9.5703125" customWidth="1"/>
    <col min="11" max="11" width="5.140625" customWidth="1"/>
    <col min="12" max="12" width="6.85546875" customWidth="1"/>
    <col min="13" max="13" width="8.42578125" customWidth="1"/>
  </cols>
  <sheetData>
    <row r="1" spans="1:12" s="19" customFormat="1" x14ac:dyDescent="0.25">
      <c r="C1" s="29"/>
    </row>
    <row r="2" spans="1:12" s="19" customFormat="1" x14ac:dyDescent="0.25">
      <c r="A2" s="43" t="s">
        <v>197</v>
      </c>
      <c r="B2" s="43"/>
      <c r="C2" s="43"/>
      <c r="D2" s="43"/>
    </row>
    <row r="3" spans="1:12" s="19" customFormat="1" x14ac:dyDescent="0.25">
      <c r="C3" s="29"/>
    </row>
    <row r="4" spans="1:12" ht="14.25" customHeight="1" x14ac:dyDescent="0.25">
      <c r="A4" s="44"/>
      <c r="B4" s="45"/>
      <c r="D4" s="46"/>
      <c r="E4" s="45"/>
      <c r="F4" s="45"/>
      <c r="G4" s="46"/>
      <c r="H4" s="45"/>
      <c r="I4" s="46"/>
      <c r="J4" s="45"/>
      <c r="K4" s="45"/>
      <c r="L4" s="45"/>
    </row>
    <row r="5" spans="1:12" ht="42" customHeight="1" x14ac:dyDescent="0.25">
      <c r="A5" s="47" t="s">
        <v>164</v>
      </c>
      <c r="B5" s="47" t="s">
        <v>59</v>
      </c>
      <c r="C5" s="49" t="s">
        <v>1</v>
      </c>
      <c r="D5" s="48" t="s">
        <v>57</v>
      </c>
    </row>
    <row r="6" spans="1:12" ht="15.75" customHeight="1" x14ac:dyDescent="0.25">
      <c r="A6" s="47"/>
      <c r="B6" s="47"/>
      <c r="C6" s="50"/>
      <c r="D6" s="48"/>
    </row>
    <row r="7" spans="1:12" ht="15.75" customHeight="1" x14ac:dyDescent="0.25">
      <c r="A7" s="47"/>
      <c r="B7" s="47"/>
      <c r="C7" s="51"/>
      <c r="D7" s="48"/>
    </row>
    <row r="8" spans="1:12" ht="15.75" x14ac:dyDescent="0.25">
      <c r="A8" s="20" t="s">
        <v>60</v>
      </c>
      <c r="B8" s="37" t="s">
        <v>61</v>
      </c>
      <c r="C8" s="41">
        <f>SUM(C9+C11+C13+C18+C20+C22+C27+C29+C32+C36+C41)</f>
        <v>133764329</v>
      </c>
      <c r="D8" s="41">
        <f>SUM(D9+D11+D13+D18+D20+D22+D27+D29+D32+D36+D41)</f>
        <v>134092225</v>
      </c>
    </row>
    <row r="9" spans="1:12" ht="15.75" x14ac:dyDescent="0.25">
      <c r="A9" s="20" t="s">
        <v>62</v>
      </c>
      <c r="B9" s="37" t="s">
        <v>63</v>
      </c>
      <c r="C9" s="41">
        <f>SUM(C10)</f>
        <v>94316871</v>
      </c>
      <c r="D9" s="41">
        <f>SUM(D10)</f>
        <v>93651698</v>
      </c>
    </row>
    <row r="10" spans="1:12" ht="15.75" x14ac:dyDescent="0.25">
      <c r="A10" s="22" t="s">
        <v>64</v>
      </c>
      <c r="B10" s="38" t="s">
        <v>65</v>
      </c>
      <c r="C10" s="42">
        <v>94316871</v>
      </c>
      <c r="D10" s="42">
        <v>93651698</v>
      </c>
    </row>
    <row r="11" spans="1:12" ht="47.25" x14ac:dyDescent="0.25">
      <c r="A11" s="21" t="s">
        <v>66</v>
      </c>
      <c r="B11" s="33" t="s">
        <v>67</v>
      </c>
      <c r="C11" s="41">
        <f>SUM(C12)</f>
        <v>9342500</v>
      </c>
      <c r="D11" s="41">
        <f>SUM(D12)</f>
        <v>9342500</v>
      </c>
    </row>
    <row r="12" spans="1:12" ht="31.5" x14ac:dyDescent="0.25">
      <c r="A12" s="23" t="s">
        <v>68</v>
      </c>
      <c r="B12" s="34" t="s">
        <v>69</v>
      </c>
      <c r="C12" s="42">
        <v>9342500</v>
      </c>
      <c r="D12" s="42">
        <v>9342500</v>
      </c>
    </row>
    <row r="13" spans="1:12" ht="15.75" x14ac:dyDescent="0.25">
      <c r="A13" s="21" t="s">
        <v>70</v>
      </c>
      <c r="B13" s="33" t="s">
        <v>71</v>
      </c>
      <c r="C13" s="41">
        <f>SUM(C14:C17)</f>
        <v>6975986</v>
      </c>
      <c r="D13" s="41">
        <f>SUM(D14:D17)</f>
        <v>7605842</v>
      </c>
    </row>
    <row r="14" spans="1:12" ht="15.75" customHeight="1" x14ac:dyDescent="0.25">
      <c r="A14" s="28" t="s">
        <v>72</v>
      </c>
      <c r="B14" s="34" t="s">
        <v>73</v>
      </c>
      <c r="C14" s="42">
        <v>1005890</v>
      </c>
      <c r="D14" s="42">
        <v>1032976</v>
      </c>
    </row>
    <row r="15" spans="1:12" ht="15.75" customHeight="1" x14ac:dyDescent="0.25">
      <c r="A15" s="28" t="s">
        <v>74</v>
      </c>
      <c r="B15" s="34" t="s">
        <v>75</v>
      </c>
      <c r="C15" s="42"/>
      <c r="D15" s="42">
        <v>113</v>
      </c>
    </row>
    <row r="16" spans="1:12" ht="15.75" x14ac:dyDescent="0.25">
      <c r="A16" s="23" t="s">
        <v>76</v>
      </c>
      <c r="B16" s="34" t="s">
        <v>77</v>
      </c>
      <c r="C16" s="42">
        <v>4679527</v>
      </c>
      <c r="D16" s="42">
        <v>5077329</v>
      </c>
    </row>
    <row r="17" spans="1:4" ht="31.5" x14ac:dyDescent="0.25">
      <c r="A17" s="23" t="s">
        <v>78</v>
      </c>
      <c r="B17" s="34" t="s">
        <v>79</v>
      </c>
      <c r="C17" s="42">
        <v>1290569</v>
      </c>
      <c r="D17" s="42">
        <v>1495424</v>
      </c>
    </row>
    <row r="18" spans="1:4" ht="15.75" x14ac:dyDescent="0.25">
      <c r="A18" s="21" t="s">
        <v>80</v>
      </c>
      <c r="B18" s="33" t="s">
        <v>81</v>
      </c>
      <c r="C18" s="41">
        <f>SUM(C19)</f>
        <v>1737000</v>
      </c>
      <c r="D18" s="41">
        <f>SUM(D19)</f>
        <v>1936370</v>
      </c>
    </row>
    <row r="19" spans="1:4" ht="31.5" x14ac:dyDescent="0.25">
      <c r="A19" s="23" t="s">
        <v>82</v>
      </c>
      <c r="B19" s="34" t="s">
        <v>83</v>
      </c>
      <c r="C19" s="42">
        <v>1737000</v>
      </c>
      <c r="D19" s="42">
        <v>1936370</v>
      </c>
    </row>
    <row r="20" spans="1:4" ht="47.25" hidden="1" x14ac:dyDescent="0.25">
      <c r="A20" s="21" t="s">
        <v>84</v>
      </c>
      <c r="B20" s="33" t="s">
        <v>85</v>
      </c>
      <c r="C20" s="41">
        <f>SUM(C21)</f>
        <v>0</v>
      </c>
      <c r="D20" s="41">
        <f>SUM(D21)</f>
        <v>0</v>
      </c>
    </row>
    <row r="21" spans="1:4" ht="31.5" hidden="1" x14ac:dyDescent="0.25">
      <c r="A21" s="23" t="s">
        <v>86</v>
      </c>
      <c r="B21" s="34" t="s">
        <v>87</v>
      </c>
      <c r="C21" s="42"/>
      <c r="D21" s="42"/>
    </row>
    <row r="22" spans="1:4" ht="47.25" x14ac:dyDescent="0.25">
      <c r="A22" s="21" t="s">
        <v>88</v>
      </c>
      <c r="B22" s="39" t="s">
        <v>89</v>
      </c>
      <c r="C22" s="41">
        <f>SUM(C23:C26)</f>
        <v>13215979</v>
      </c>
      <c r="D22" s="41">
        <f>SUM(D23:D26)</f>
        <v>13215979</v>
      </c>
    </row>
    <row r="23" spans="1:4" ht="78.75" x14ac:dyDescent="0.25">
      <c r="A23" s="23" t="s">
        <v>90</v>
      </c>
      <c r="B23" s="34" t="s">
        <v>91</v>
      </c>
      <c r="C23" s="42">
        <v>10397391</v>
      </c>
      <c r="D23" s="42">
        <v>10394003</v>
      </c>
    </row>
    <row r="24" spans="1:4" ht="94.5" x14ac:dyDescent="0.25">
      <c r="A24" s="23" t="s">
        <v>92</v>
      </c>
      <c r="B24" s="34" t="s">
        <v>93</v>
      </c>
      <c r="C24" s="42">
        <v>2693695</v>
      </c>
      <c r="D24" s="42">
        <v>2693695</v>
      </c>
    </row>
    <row r="25" spans="1:4" ht="47.25" x14ac:dyDescent="0.25">
      <c r="A25" s="23" t="s">
        <v>178</v>
      </c>
      <c r="B25" s="34" t="s">
        <v>94</v>
      </c>
      <c r="C25" s="42">
        <v>114694</v>
      </c>
      <c r="D25" s="42">
        <v>114694</v>
      </c>
    </row>
    <row r="26" spans="1:4" s="29" customFormat="1" ht="110.25" x14ac:dyDescent="0.25">
      <c r="A26" s="28" t="s">
        <v>176</v>
      </c>
      <c r="B26" s="34" t="s">
        <v>177</v>
      </c>
      <c r="C26" s="42">
        <v>10199</v>
      </c>
      <c r="D26" s="42">
        <v>13587</v>
      </c>
    </row>
    <row r="27" spans="1:4" ht="31.5" x14ac:dyDescent="0.25">
      <c r="A27" s="21" t="s">
        <v>95</v>
      </c>
      <c r="B27" s="33" t="s">
        <v>96</v>
      </c>
      <c r="C27" s="41">
        <f>SUM(C28)</f>
        <v>54588</v>
      </c>
      <c r="D27" s="41">
        <f>SUM(D28)</f>
        <v>16585</v>
      </c>
    </row>
    <row r="28" spans="1:4" ht="15.75" x14ac:dyDescent="0.25">
      <c r="A28" s="23" t="s">
        <v>97</v>
      </c>
      <c r="B28" s="34" t="s">
        <v>98</v>
      </c>
      <c r="C28" s="42">
        <v>54588</v>
      </c>
      <c r="D28" s="42">
        <v>16585</v>
      </c>
    </row>
    <row r="29" spans="1:4" ht="31.5" x14ac:dyDescent="0.25">
      <c r="A29" s="21" t="s">
        <v>99</v>
      </c>
      <c r="B29" s="33" t="s">
        <v>100</v>
      </c>
      <c r="C29" s="41">
        <f>SUM(C30:C31)</f>
        <v>4700000</v>
      </c>
      <c r="D29" s="41">
        <f>SUM(D30:D31)</f>
        <v>4700271</v>
      </c>
    </row>
    <row r="30" spans="1:4" ht="15.75" x14ac:dyDescent="0.25">
      <c r="A30" s="23" t="s">
        <v>101</v>
      </c>
      <c r="B30" s="34" t="s">
        <v>102</v>
      </c>
      <c r="C30" s="42">
        <v>3943186</v>
      </c>
      <c r="D30" s="42">
        <v>3943186</v>
      </c>
    </row>
    <row r="31" spans="1:4" ht="15.75" x14ac:dyDescent="0.25">
      <c r="A31" s="23" t="s">
        <v>103</v>
      </c>
      <c r="B31" s="34" t="s">
        <v>104</v>
      </c>
      <c r="C31" s="42">
        <v>756814</v>
      </c>
      <c r="D31" s="42">
        <v>757085</v>
      </c>
    </row>
    <row r="32" spans="1:4" ht="31.5" x14ac:dyDescent="0.25">
      <c r="A32" s="21" t="s">
        <v>105</v>
      </c>
      <c r="B32" s="33" t="s">
        <v>106</v>
      </c>
      <c r="C32" s="41">
        <f>SUM(C33:C35)</f>
        <v>2656866</v>
      </c>
      <c r="D32" s="41">
        <f>SUM(D33:D35)</f>
        <v>2711012</v>
      </c>
    </row>
    <row r="33" spans="1:12" s="29" customFormat="1" ht="94.5" x14ac:dyDescent="0.25">
      <c r="A33" s="28" t="s">
        <v>179</v>
      </c>
      <c r="B33" s="34" t="s">
        <v>180</v>
      </c>
      <c r="C33" s="42">
        <v>2441734</v>
      </c>
      <c r="D33" s="42">
        <v>2441734</v>
      </c>
    </row>
    <row r="34" spans="1:12" ht="31.5" customHeight="1" x14ac:dyDescent="0.25">
      <c r="A34" s="23" t="s">
        <v>107</v>
      </c>
      <c r="B34" s="34" t="s">
        <v>108</v>
      </c>
      <c r="C34" s="42">
        <v>175132</v>
      </c>
      <c r="D34" s="42">
        <v>248786</v>
      </c>
    </row>
    <row r="35" spans="1:12" ht="63" x14ac:dyDescent="0.25">
      <c r="A35" s="23" t="s">
        <v>109</v>
      </c>
      <c r="B35" s="36" t="s">
        <v>110</v>
      </c>
      <c r="C35" s="42">
        <v>40000</v>
      </c>
      <c r="D35" s="42">
        <v>20492</v>
      </c>
    </row>
    <row r="36" spans="1:12" ht="15.75" x14ac:dyDescent="0.25">
      <c r="A36" s="21" t="s">
        <v>111</v>
      </c>
      <c r="B36" s="33" t="s">
        <v>112</v>
      </c>
      <c r="C36" s="41">
        <f>SUM(C37:C39)</f>
        <v>497000</v>
      </c>
      <c r="D36" s="41">
        <f>SUM(D37:D40)</f>
        <v>644785</v>
      </c>
    </row>
    <row r="37" spans="1:12" ht="47.25" x14ac:dyDescent="0.25">
      <c r="A37" s="23" t="s">
        <v>113</v>
      </c>
      <c r="B37" s="34" t="s">
        <v>114</v>
      </c>
      <c r="C37" s="42">
        <v>262751</v>
      </c>
      <c r="D37" s="42">
        <v>403847</v>
      </c>
    </row>
    <row r="38" spans="1:12" ht="126" x14ac:dyDescent="0.25">
      <c r="A38" s="23" t="s">
        <v>115</v>
      </c>
      <c r="B38" s="34" t="s">
        <v>116</v>
      </c>
      <c r="C38" s="42"/>
      <c r="D38" s="42">
        <v>66157</v>
      </c>
    </row>
    <row r="39" spans="1:12" ht="31.5" x14ac:dyDescent="0.25">
      <c r="A39" s="23" t="s">
        <v>117</v>
      </c>
      <c r="B39" s="36" t="s">
        <v>118</v>
      </c>
      <c r="C39" s="42">
        <v>234249</v>
      </c>
      <c r="D39" s="42">
        <v>500</v>
      </c>
    </row>
    <row r="40" spans="1:12" s="29" customFormat="1" ht="15.75" x14ac:dyDescent="0.25">
      <c r="A40" s="28" t="s">
        <v>181</v>
      </c>
      <c r="B40" s="36" t="s">
        <v>182</v>
      </c>
      <c r="C40" s="42"/>
      <c r="D40" s="42">
        <v>174281</v>
      </c>
      <c r="L40" s="35"/>
    </row>
    <row r="41" spans="1:12" ht="15.75" x14ac:dyDescent="0.25">
      <c r="A41" s="23" t="s">
        <v>119</v>
      </c>
      <c r="B41" s="39" t="s">
        <v>120</v>
      </c>
      <c r="C41" s="41">
        <f>SUM(C42:C43)</f>
        <v>267539</v>
      </c>
      <c r="D41" s="41">
        <f>SUM(D42:D43)</f>
        <v>267183</v>
      </c>
    </row>
    <row r="42" spans="1:12" s="26" customFormat="1" ht="15.75" x14ac:dyDescent="0.25">
      <c r="A42" s="27" t="s">
        <v>165</v>
      </c>
      <c r="B42" s="36" t="s">
        <v>166</v>
      </c>
      <c r="C42" s="42"/>
      <c r="D42" s="42">
        <v>-356</v>
      </c>
    </row>
    <row r="43" spans="1:12" ht="15.75" x14ac:dyDescent="0.25">
      <c r="A43" s="23" t="s">
        <v>121</v>
      </c>
      <c r="B43" s="36" t="s">
        <v>122</v>
      </c>
      <c r="C43" s="42">
        <v>267539</v>
      </c>
      <c r="D43" s="42">
        <v>267539</v>
      </c>
    </row>
    <row r="44" spans="1:12" ht="15.75" x14ac:dyDescent="0.25">
      <c r="A44" s="21" t="s">
        <v>123</v>
      </c>
      <c r="B44" s="39" t="s">
        <v>124</v>
      </c>
      <c r="C44" s="41">
        <f>SUM(C45+C70+C71+C72)</f>
        <v>355125384</v>
      </c>
      <c r="D44" s="41">
        <f>SUM(D45+D70+D71+D72)</f>
        <v>384975049</v>
      </c>
    </row>
    <row r="45" spans="1:12" ht="47.25" x14ac:dyDescent="0.25">
      <c r="A45" s="21" t="s">
        <v>125</v>
      </c>
      <c r="B45" s="33" t="s">
        <v>126</v>
      </c>
      <c r="C45" s="41">
        <f>SUM(C46+C49+C57+C65)</f>
        <v>356579928</v>
      </c>
      <c r="D45" s="41">
        <f>SUM(D46+D49+D57+D65)</f>
        <v>386429593</v>
      </c>
    </row>
    <row r="46" spans="1:12" ht="31.5" x14ac:dyDescent="0.25">
      <c r="A46" s="21" t="s">
        <v>127</v>
      </c>
      <c r="B46" s="33" t="s">
        <v>128</v>
      </c>
      <c r="C46" s="41">
        <f>SUM(C47:C48)</f>
        <v>43152266</v>
      </c>
      <c r="D46" s="41">
        <f>SUM(D47:D48)</f>
        <v>43152266</v>
      </c>
    </row>
    <row r="47" spans="1:12" ht="47.25" x14ac:dyDescent="0.25">
      <c r="A47" s="23" t="s">
        <v>129</v>
      </c>
      <c r="B47" s="36" t="s">
        <v>130</v>
      </c>
      <c r="C47" s="42">
        <v>39025930</v>
      </c>
      <c r="D47" s="42">
        <v>39025930</v>
      </c>
    </row>
    <row r="48" spans="1:12" ht="34.5" customHeight="1" x14ac:dyDescent="0.25">
      <c r="A48" s="23" t="s">
        <v>131</v>
      </c>
      <c r="B48" s="36" t="s">
        <v>132</v>
      </c>
      <c r="C48" s="42">
        <v>4126336</v>
      </c>
      <c r="D48" s="42">
        <v>4126336</v>
      </c>
    </row>
    <row r="49" spans="1:4" ht="31.5" x14ac:dyDescent="0.25">
      <c r="A49" s="21" t="s">
        <v>133</v>
      </c>
      <c r="B49" s="39" t="s">
        <v>134</v>
      </c>
      <c r="C49" s="41">
        <f>SUM(C50:C56)</f>
        <v>30100998</v>
      </c>
      <c r="D49" s="41">
        <f>SUM(D50:D56)</f>
        <v>29826395</v>
      </c>
    </row>
    <row r="50" spans="1:4" ht="110.25" x14ac:dyDescent="0.25">
      <c r="A50" s="27" t="s">
        <v>167</v>
      </c>
      <c r="B50" s="36" t="s">
        <v>185</v>
      </c>
      <c r="C50" s="42">
        <v>5971886</v>
      </c>
      <c r="D50" s="42">
        <v>5971886</v>
      </c>
    </row>
    <row r="51" spans="1:4" ht="78.75" x14ac:dyDescent="0.25">
      <c r="A51" s="27" t="s">
        <v>183</v>
      </c>
      <c r="B51" s="36" t="s">
        <v>186</v>
      </c>
      <c r="C51" s="42">
        <v>1635505</v>
      </c>
      <c r="D51" s="42">
        <v>1635505</v>
      </c>
    </row>
    <row r="52" spans="1:4" ht="78.75" x14ac:dyDescent="0.25">
      <c r="A52" s="27" t="s">
        <v>168</v>
      </c>
      <c r="B52" s="36" t="s">
        <v>187</v>
      </c>
      <c r="C52" s="42">
        <v>668115</v>
      </c>
      <c r="D52" s="42">
        <v>668115</v>
      </c>
    </row>
    <row r="53" spans="1:4" ht="78.75" x14ac:dyDescent="0.25">
      <c r="A53" s="23" t="s">
        <v>184</v>
      </c>
      <c r="B53" s="36" t="s">
        <v>136</v>
      </c>
      <c r="C53" s="42">
        <v>4550867</v>
      </c>
      <c r="D53" s="42">
        <v>4550867</v>
      </c>
    </row>
    <row r="54" spans="1:4" ht="63" x14ac:dyDescent="0.25">
      <c r="A54" s="27" t="s">
        <v>135</v>
      </c>
      <c r="B54" s="36" t="s">
        <v>138</v>
      </c>
      <c r="C54" s="42">
        <v>1000000</v>
      </c>
      <c r="D54" s="42">
        <v>1000000</v>
      </c>
    </row>
    <row r="55" spans="1:4" ht="50.25" customHeight="1" x14ac:dyDescent="0.25">
      <c r="A55" s="27" t="s">
        <v>137</v>
      </c>
      <c r="B55" s="36" t="s">
        <v>188</v>
      </c>
      <c r="C55" s="42">
        <v>740484</v>
      </c>
      <c r="D55" s="42">
        <v>740484</v>
      </c>
    </row>
    <row r="56" spans="1:4" ht="15.75" x14ac:dyDescent="0.25">
      <c r="A56" s="23" t="s">
        <v>139</v>
      </c>
      <c r="B56" s="34" t="s">
        <v>140</v>
      </c>
      <c r="C56" s="42">
        <v>15534141</v>
      </c>
      <c r="D56" s="42">
        <v>15259538</v>
      </c>
    </row>
    <row r="57" spans="1:4" ht="31.5" x14ac:dyDescent="0.25">
      <c r="A57" s="21" t="s">
        <v>141</v>
      </c>
      <c r="B57" s="33" t="s">
        <v>142</v>
      </c>
      <c r="C57" s="41">
        <f>SUM(C58:C64)</f>
        <v>282462208</v>
      </c>
      <c r="D57" s="41">
        <f>SUM(D58:D64)</f>
        <v>286579476</v>
      </c>
    </row>
    <row r="58" spans="1:4" ht="63" x14ac:dyDescent="0.25">
      <c r="A58" s="23" t="s">
        <v>143</v>
      </c>
      <c r="B58" s="34" t="s">
        <v>144</v>
      </c>
      <c r="C58" s="42">
        <v>39216</v>
      </c>
      <c r="D58" s="42">
        <v>39216</v>
      </c>
    </row>
    <row r="59" spans="1:4" ht="63" x14ac:dyDescent="0.25">
      <c r="A59" s="23" t="s">
        <v>145</v>
      </c>
      <c r="B59" s="34" t="s">
        <v>146</v>
      </c>
      <c r="C59" s="42">
        <v>11721896</v>
      </c>
      <c r="D59" s="42">
        <v>8635687</v>
      </c>
    </row>
    <row r="60" spans="1:4" ht="78.75" x14ac:dyDescent="0.25">
      <c r="A60" s="23" t="s">
        <v>189</v>
      </c>
      <c r="B60" s="34" t="s">
        <v>190</v>
      </c>
      <c r="C60" s="42">
        <v>5884786</v>
      </c>
      <c r="D60" s="42">
        <v>5884786</v>
      </c>
    </row>
    <row r="61" spans="1:4" ht="65.25" customHeight="1" x14ac:dyDescent="0.25">
      <c r="A61" s="23" t="s">
        <v>147</v>
      </c>
      <c r="B61" s="34" t="s">
        <v>148</v>
      </c>
      <c r="C61" s="42">
        <v>1900</v>
      </c>
      <c r="D61" s="42">
        <v>1900</v>
      </c>
    </row>
    <row r="62" spans="1:4" ht="65.25" customHeight="1" x14ac:dyDescent="0.25">
      <c r="A62" s="23" t="s">
        <v>149</v>
      </c>
      <c r="B62" s="34" t="s">
        <v>150</v>
      </c>
      <c r="C62" s="42">
        <v>12237823</v>
      </c>
      <c r="D62" s="42">
        <v>19216141</v>
      </c>
    </row>
    <row r="63" spans="1:4" ht="47.25" x14ac:dyDescent="0.25">
      <c r="A63" s="27" t="s">
        <v>169</v>
      </c>
      <c r="B63" s="34" t="s">
        <v>170</v>
      </c>
      <c r="C63" s="42">
        <v>696000</v>
      </c>
      <c r="D63" s="42">
        <v>697200</v>
      </c>
    </row>
    <row r="64" spans="1:4" ht="15.75" x14ac:dyDescent="0.25">
      <c r="A64" s="23" t="s">
        <v>151</v>
      </c>
      <c r="B64" s="34" t="s">
        <v>152</v>
      </c>
      <c r="C64" s="42">
        <v>251880587</v>
      </c>
      <c r="D64" s="42">
        <v>252104546</v>
      </c>
    </row>
    <row r="65" spans="1:4" ht="15.75" x14ac:dyDescent="0.25">
      <c r="A65" s="21" t="s">
        <v>153</v>
      </c>
      <c r="B65" s="33" t="s">
        <v>154</v>
      </c>
      <c r="C65" s="41">
        <f>SUM(C66:C69)</f>
        <v>864456</v>
      </c>
      <c r="D65" s="41">
        <f>SUM(D66:D69)</f>
        <v>26871456</v>
      </c>
    </row>
    <row r="66" spans="1:4" s="29" customFormat="1" ht="78.75" x14ac:dyDescent="0.25">
      <c r="A66" s="28" t="s">
        <v>155</v>
      </c>
      <c r="B66" s="34" t="s">
        <v>156</v>
      </c>
      <c r="C66" s="42">
        <v>64456</v>
      </c>
      <c r="D66" s="42">
        <v>64456</v>
      </c>
    </row>
    <row r="67" spans="1:4" s="29" customFormat="1" ht="173.25" customHeight="1" x14ac:dyDescent="0.25">
      <c r="A67" s="28" t="s">
        <v>193</v>
      </c>
      <c r="B67" s="34" t="s">
        <v>194</v>
      </c>
      <c r="C67" s="42"/>
      <c r="D67" s="42">
        <v>260400</v>
      </c>
    </row>
    <row r="68" spans="1:4" s="29" customFormat="1" ht="47.25" x14ac:dyDescent="0.25">
      <c r="A68" s="28" t="s">
        <v>195</v>
      </c>
      <c r="B68" s="34" t="s">
        <v>196</v>
      </c>
      <c r="C68" s="42"/>
      <c r="D68" s="42">
        <v>25746600</v>
      </c>
    </row>
    <row r="69" spans="1:4" ht="31.5" x14ac:dyDescent="0.25">
      <c r="A69" s="23" t="s">
        <v>192</v>
      </c>
      <c r="B69" s="34" t="s">
        <v>191</v>
      </c>
      <c r="C69" s="42">
        <v>800000</v>
      </c>
      <c r="D69" s="42">
        <v>800000</v>
      </c>
    </row>
    <row r="70" spans="1:4" ht="15.75" hidden="1" x14ac:dyDescent="0.25">
      <c r="A70" s="21" t="s">
        <v>157</v>
      </c>
      <c r="B70" s="33" t="s">
        <v>158</v>
      </c>
      <c r="C70" s="41"/>
      <c r="D70" s="41"/>
    </row>
    <row r="71" spans="1:4" ht="78.75" hidden="1" x14ac:dyDescent="0.25">
      <c r="A71" s="21" t="s">
        <v>159</v>
      </c>
      <c r="B71" s="33" t="s">
        <v>160</v>
      </c>
      <c r="C71" s="41"/>
      <c r="D71" s="41"/>
    </row>
    <row r="72" spans="1:4" ht="63" x14ac:dyDescent="0.25">
      <c r="A72" s="21" t="s">
        <v>161</v>
      </c>
      <c r="B72" s="39" t="s">
        <v>162</v>
      </c>
      <c r="C72" s="41">
        <v>-1454544</v>
      </c>
      <c r="D72" s="41">
        <v>-1454544</v>
      </c>
    </row>
    <row r="73" spans="1:4" ht="15.75" x14ac:dyDescent="0.25">
      <c r="A73" s="25"/>
      <c r="B73" s="24" t="s">
        <v>163</v>
      </c>
      <c r="C73" s="41">
        <f>SUM(C8+C44)</f>
        <v>488889713</v>
      </c>
      <c r="D73" s="41">
        <f>SUM(D8+D44)</f>
        <v>519067274</v>
      </c>
    </row>
  </sheetData>
  <mergeCells count="9">
    <mergeCell ref="B5:B7"/>
    <mergeCell ref="A5:A7"/>
    <mergeCell ref="D5:D7"/>
    <mergeCell ref="C5:C7"/>
    <mergeCell ref="A2:D2"/>
    <mergeCell ref="A4:B4"/>
    <mergeCell ref="D4:F4"/>
    <mergeCell ref="G4:H4"/>
    <mergeCell ref="I4:L4"/>
  </mergeCells>
  <pageMargins left="0.39370078740157483" right="0.39370078740157483" top="0.39370078740157483" bottom="0.39370078740157483" header="0.39370078740157483" footer="0.39370078740157483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9"/>
  <sheetViews>
    <sheetView showGridLines="0" tabSelected="1" zoomScaleNormal="100" workbookViewId="0">
      <pane ySplit="1" topLeftCell="A25" activePane="bottomLeft" state="frozen"/>
      <selection pane="bottomLeft" activeCell="E15" sqref="E15"/>
    </sheetView>
  </sheetViews>
  <sheetFormatPr defaultRowHeight="15" x14ac:dyDescent="0.25"/>
  <cols>
    <col min="1" max="1" width="45.140625" customWidth="1"/>
    <col min="2" max="2" width="7.28515625" style="3" customWidth="1"/>
    <col min="3" max="3" width="6.28515625" style="3" customWidth="1"/>
    <col min="4" max="4" width="14.7109375" customWidth="1"/>
    <col min="5" max="5" width="15.85546875" customWidth="1"/>
    <col min="6" max="6" width="10" bestFit="1" customWidth="1"/>
  </cols>
  <sheetData>
    <row r="1" spans="1:5" ht="11.25" customHeight="1" x14ac:dyDescent="0.25">
      <c r="A1" s="52"/>
      <c r="B1" s="52"/>
      <c r="C1" s="52"/>
      <c r="D1" s="52"/>
      <c r="E1" s="52"/>
    </row>
    <row r="2" spans="1:5" ht="33" customHeight="1" x14ac:dyDescent="0.25">
      <c r="A2" s="53" t="s">
        <v>198</v>
      </c>
      <c r="B2" s="54"/>
      <c r="C2" s="54"/>
      <c r="D2" s="54"/>
      <c r="E2" s="54"/>
    </row>
    <row r="3" spans="1:5" ht="14.25" customHeight="1" thickBot="1" x14ac:dyDescent="0.3">
      <c r="A3" s="16"/>
      <c r="B3" s="17"/>
      <c r="C3" s="17"/>
      <c r="D3" s="17"/>
      <c r="E3" s="18" t="s">
        <v>58</v>
      </c>
    </row>
    <row r="4" spans="1:5" ht="35.25" thickTop="1" thickBot="1" x14ac:dyDescent="0.3">
      <c r="A4" s="1" t="s">
        <v>0</v>
      </c>
      <c r="B4" s="2" t="s">
        <v>41</v>
      </c>
      <c r="C4" s="2" t="s">
        <v>42</v>
      </c>
      <c r="D4" s="15" t="s">
        <v>1</v>
      </c>
      <c r="E4" s="15" t="s">
        <v>57</v>
      </c>
    </row>
    <row r="5" spans="1:5" ht="15.75" customHeight="1" thickTop="1" x14ac:dyDescent="0.25">
      <c r="A5" s="6" t="s">
        <v>2</v>
      </c>
      <c r="B5" s="7"/>
      <c r="C5" s="7"/>
      <c r="D5" s="11">
        <f>SUM(D6+D15+D18+D22+D27+D33+D36+D38+D43+D45+D25)</f>
        <v>496241398</v>
      </c>
      <c r="E5" s="11">
        <f>SUM(E6+E15+E18+E22+E27+E33+E36+E38+E43+E45+E25)</f>
        <v>526418959</v>
      </c>
    </row>
    <row r="6" spans="1:5" x14ac:dyDescent="0.25">
      <c r="A6" s="4" t="s">
        <v>3</v>
      </c>
      <c r="B6" s="5" t="s">
        <v>43</v>
      </c>
      <c r="C6" s="5"/>
      <c r="D6" s="12">
        <f>SUM(D7:D14)</f>
        <v>57857860</v>
      </c>
      <c r="E6" s="12">
        <f>SUM(E7:E14)</f>
        <v>58213322</v>
      </c>
    </row>
    <row r="7" spans="1:5" ht="38.25" customHeight="1" x14ac:dyDescent="0.25">
      <c r="A7" s="8" t="s">
        <v>4</v>
      </c>
      <c r="B7" s="9" t="s">
        <v>43</v>
      </c>
      <c r="C7" s="9" t="s">
        <v>44</v>
      </c>
      <c r="D7" s="14">
        <v>2269245</v>
      </c>
      <c r="E7" s="14">
        <v>2269245</v>
      </c>
    </row>
    <row r="8" spans="1:5" ht="48.75" hidden="1" customHeight="1" x14ac:dyDescent="0.25">
      <c r="A8" s="8" t="s">
        <v>5</v>
      </c>
      <c r="B8" s="9" t="s">
        <v>43</v>
      </c>
      <c r="C8" s="9" t="s">
        <v>45</v>
      </c>
      <c r="D8" s="14"/>
      <c r="E8" s="14"/>
    </row>
    <row r="9" spans="1:5" ht="50.25" customHeight="1" x14ac:dyDescent="0.25">
      <c r="A9" s="8" t="s">
        <v>6</v>
      </c>
      <c r="B9" s="9" t="s">
        <v>43</v>
      </c>
      <c r="C9" s="9" t="s">
        <v>46</v>
      </c>
      <c r="D9" s="14">
        <v>18719366</v>
      </c>
      <c r="E9" s="14">
        <v>19034188</v>
      </c>
    </row>
    <row r="10" spans="1:5" s="32" customFormat="1" ht="14.25" customHeight="1" x14ac:dyDescent="0.25">
      <c r="A10" s="8" t="s">
        <v>199</v>
      </c>
      <c r="B10" s="9" t="s">
        <v>43</v>
      </c>
      <c r="C10" s="9" t="s">
        <v>47</v>
      </c>
      <c r="D10" s="14">
        <v>1900</v>
      </c>
      <c r="E10" s="14">
        <v>1900</v>
      </c>
    </row>
    <row r="11" spans="1:5" ht="36" x14ac:dyDescent="0.25">
      <c r="A11" s="8" t="s">
        <v>7</v>
      </c>
      <c r="B11" s="9" t="s">
        <v>43</v>
      </c>
      <c r="C11" s="9" t="s">
        <v>48</v>
      </c>
      <c r="D11" s="14">
        <v>4702485</v>
      </c>
      <c r="E11" s="14">
        <v>4702485</v>
      </c>
    </row>
    <row r="12" spans="1:5" ht="16.5" hidden="1" customHeight="1" x14ac:dyDescent="0.25">
      <c r="A12" s="8" t="s">
        <v>171</v>
      </c>
      <c r="B12" s="9" t="s">
        <v>43</v>
      </c>
      <c r="C12" s="9" t="s">
        <v>49</v>
      </c>
      <c r="D12" s="14"/>
      <c r="E12" s="14"/>
    </row>
    <row r="13" spans="1:5" x14ac:dyDescent="0.25">
      <c r="A13" s="8" t="s">
        <v>8</v>
      </c>
      <c r="B13" s="9" t="s">
        <v>43</v>
      </c>
      <c r="C13" s="9" t="s">
        <v>50</v>
      </c>
      <c r="D13" s="14">
        <v>400000</v>
      </c>
      <c r="E13" s="14">
        <v>400000</v>
      </c>
    </row>
    <row r="14" spans="1:5" ht="16.5" customHeight="1" x14ac:dyDescent="0.25">
      <c r="A14" s="8" t="s">
        <v>9</v>
      </c>
      <c r="B14" s="9" t="s">
        <v>43</v>
      </c>
      <c r="C14" s="9" t="s">
        <v>51</v>
      </c>
      <c r="D14" s="14">
        <v>31764864</v>
      </c>
      <c r="E14" s="14">
        <v>31805504</v>
      </c>
    </row>
    <row r="15" spans="1:5" ht="28.5" customHeight="1" x14ac:dyDescent="0.25">
      <c r="A15" s="4" t="s">
        <v>10</v>
      </c>
      <c r="B15" s="5" t="s">
        <v>45</v>
      </c>
      <c r="C15" s="5"/>
      <c r="D15" s="12">
        <f>SUM(D16:D17)</f>
        <v>3427135</v>
      </c>
      <c r="E15" s="12">
        <f>SUM(E16:E17)</f>
        <v>29173735</v>
      </c>
    </row>
    <row r="16" spans="1:5" ht="37.5" customHeight="1" x14ac:dyDescent="0.25">
      <c r="A16" s="8" t="s">
        <v>173</v>
      </c>
      <c r="B16" s="9" t="s">
        <v>45</v>
      </c>
      <c r="C16" s="9" t="s">
        <v>55</v>
      </c>
      <c r="D16" s="13">
        <v>3417135</v>
      </c>
      <c r="E16" s="13">
        <v>29163735</v>
      </c>
    </row>
    <row r="17" spans="1:5" s="26" customFormat="1" ht="24.75" customHeight="1" x14ac:dyDescent="0.25">
      <c r="A17" s="8" t="s">
        <v>172</v>
      </c>
      <c r="B17" s="9" t="s">
        <v>45</v>
      </c>
      <c r="C17" s="9" t="s">
        <v>56</v>
      </c>
      <c r="D17" s="13">
        <v>10000</v>
      </c>
      <c r="E17" s="13">
        <v>10000</v>
      </c>
    </row>
    <row r="18" spans="1:5" x14ac:dyDescent="0.25">
      <c r="A18" s="4" t="s">
        <v>11</v>
      </c>
      <c r="B18" s="5" t="s">
        <v>46</v>
      </c>
      <c r="C18" s="5"/>
      <c r="D18" s="12">
        <f>SUM(D19:D21)</f>
        <v>14429336</v>
      </c>
      <c r="E18" s="12">
        <f>SUM(E19:E21)</f>
        <v>14429336</v>
      </c>
    </row>
    <row r="19" spans="1:5" x14ac:dyDescent="0.25">
      <c r="A19" s="8" t="s">
        <v>12</v>
      </c>
      <c r="B19" s="9" t="s">
        <v>46</v>
      </c>
      <c r="C19" s="9" t="s">
        <v>53</v>
      </c>
      <c r="D19" s="13">
        <v>710000</v>
      </c>
      <c r="E19" s="13">
        <v>710000</v>
      </c>
    </row>
    <row r="20" spans="1:5" x14ac:dyDescent="0.25">
      <c r="A20" s="8" t="s">
        <v>13</v>
      </c>
      <c r="B20" s="9" t="s">
        <v>46</v>
      </c>
      <c r="C20" s="9" t="s">
        <v>52</v>
      </c>
      <c r="D20" s="13">
        <v>13566836</v>
      </c>
      <c r="E20" s="13">
        <v>13566836</v>
      </c>
    </row>
    <row r="21" spans="1:5" ht="17.25" customHeight="1" x14ac:dyDescent="0.25">
      <c r="A21" s="8" t="s">
        <v>14</v>
      </c>
      <c r="B21" s="9" t="s">
        <v>46</v>
      </c>
      <c r="C21" s="9" t="s">
        <v>54</v>
      </c>
      <c r="D21" s="13">
        <v>152500</v>
      </c>
      <c r="E21" s="13">
        <v>152500</v>
      </c>
    </row>
    <row r="22" spans="1:5" x14ac:dyDescent="0.25">
      <c r="A22" s="4" t="s">
        <v>15</v>
      </c>
      <c r="B22" s="5" t="s">
        <v>47</v>
      </c>
      <c r="C22" s="5"/>
      <c r="D22" s="12">
        <f>SUM(D23:D24)</f>
        <v>1023842</v>
      </c>
      <c r="E22" s="12">
        <f>SUM(E23:E24)</f>
        <v>1023842</v>
      </c>
    </row>
    <row r="23" spans="1:5" x14ac:dyDescent="0.25">
      <c r="A23" s="8" t="s">
        <v>16</v>
      </c>
      <c r="B23" s="9" t="s">
        <v>47</v>
      </c>
      <c r="C23" s="9" t="s">
        <v>43</v>
      </c>
      <c r="D23" s="13">
        <v>23842</v>
      </c>
      <c r="E23" s="13">
        <v>23842</v>
      </c>
    </row>
    <row r="24" spans="1:5" x14ac:dyDescent="0.25">
      <c r="A24" s="8" t="s">
        <v>17</v>
      </c>
      <c r="B24" s="9" t="s">
        <v>47</v>
      </c>
      <c r="C24" s="9" t="s">
        <v>44</v>
      </c>
      <c r="D24" s="13">
        <v>1000000</v>
      </c>
      <c r="E24" s="13">
        <v>1000000</v>
      </c>
    </row>
    <row r="25" spans="1:5" s="26" customFormat="1" x14ac:dyDescent="0.25">
      <c r="A25" s="30" t="s">
        <v>174</v>
      </c>
      <c r="B25" s="5" t="s">
        <v>48</v>
      </c>
      <c r="C25" s="9"/>
      <c r="D25" s="31">
        <f>SUM(D26)</f>
        <v>114539</v>
      </c>
      <c r="E25" s="31">
        <f>SUM(E26)</f>
        <v>76536</v>
      </c>
    </row>
    <row r="26" spans="1:5" s="26" customFormat="1" ht="15" customHeight="1" x14ac:dyDescent="0.25">
      <c r="A26" s="8" t="s">
        <v>175</v>
      </c>
      <c r="B26" s="9" t="s">
        <v>48</v>
      </c>
      <c r="C26" s="9" t="s">
        <v>47</v>
      </c>
      <c r="D26" s="13">
        <v>114539</v>
      </c>
      <c r="E26" s="13">
        <v>76536</v>
      </c>
    </row>
    <row r="27" spans="1:5" x14ac:dyDescent="0.25">
      <c r="A27" s="4" t="s">
        <v>18</v>
      </c>
      <c r="B27" s="5" t="s">
        <v>49</v>
      </c>
      <c r="C27" s="5"/>
      <c r="D27" s="12">
        <f>SUM(D28:D32)</f>
        <v>339837277</v>
      </c>
      <c r="E27" s="12">
        <f>SUM(E28:E32)</f>
        <v>346872886</v>
      </c>
    </row>
    <row r="28" spans="1:5" x14ac:dyDescent="0.25">
      <c r="A28" s="8" t="s">
        <v>19</v>
      </c>
      <c r="B28" s="9" t="s">
        <v>49</v>
      </c>
      <c r="C28" s="9" t="s">
        <v>43</v>
      </c>
      <c r="D28" s="13">
        <v>43258261</v>
      </c>
      <c r="E28" s="13">
        <v>43258261</v>
      </c>
    </row>
    <row r="29" spans="1:5" x14ac:dyDescent="0.25">
      <c r="A29" s="8" t="s">
        <v>20</v>
      </c>
      <c r="B29" s="9" t="s">
        <v>49</v>
      </c>
      <c r="C29" s="9" t="s">
        <v>44</v>
      </c>
      <c r="D29" s="13">
        <v>270030676</v>
      </c>
      <c r="E29" s="13">
        <v>277066285</v>
      </c>
    </row>
    <row r="30" spans="1:5" x14ac:dyDescent="0.25">
      <c r="A30" s="8" t="s">
        <v>21</v>
      </c>
      <c r="B30" s="9" t="s">
        <v>49</v>
      </c>
      <c r="C30" s="9" t="s">
        <v>45</v>
      </c>
      <c r="D30" s="13">
        <v>17710436</v>
      </c>
      <c r="E30" s="13">
        <v>17710436</v>
      </c>
    </row>
    <row r="31" spans="1:5" x14ac:dyDescent="0.25">
      <c r="A31" s="8" t="s">
        <v>22</v>
      </c>
      <c r="B31" s="9" t="s">
        <v>49</v>
      </c>
      <c r="C31" s="9" t="s">
        <v>49</v>
      </c>
      <c r="D31" s="13">
        <v>185000</v>
      </c>
      <c r="E31" s="13">
        <v>185000</v>
      </c>
    </row>
    <row r="32" spans="1:5" x14ac:dyDescent="0.25">
      <c r="A32" s="8" t="s">
        <v>23</v>
      </c>
      <c r="B32" s="9" t="s">
        <v>49</v>
      </c>
      <c r="C32" s="9" t="s">
        <v>52</v>
      </c>
      <c r="D32" s="13">
        <v>8652904</v>
      </c>
      <c r="E32" s="13">
        <v>8652904</v>
      </c>
    </row>
    <row r="33" spans="1:5" x14ac:dyDescent="0.25">
      <c r="A33" s="4" t="s">
        <v>24</v>
      </c>
      <c r="B33" s="5" t="s">
        <v>53</v>
      </c>
      <c r="C33" s="5"/>
      <c r="D33" s="12">
        <f>SUM(D34:D35)</f>
        <v>39786952</v>
      </c>
      <c r="E33" s="12">
        <f>SUM(E34:E35)</f>
        <v>39850781</v>
      </c>
    </row>
    <row r="34" spans="1:5" x14ac:dyDescent="0.25">
      <c r="A34" s="8" t="s">
        <v>25</v>
      </c>
      <c r="B34" s="9" t="s">
        <v>53</v>
      </c>
      <c r="C34" s="9" t="s">
        <v>43</v>
      </c>
      <c r="D34" s="13">
        <v>39576952</v>
      </c>
      <c r="E34" s="13">
        <v>39640781</v>
      </c>
    </row>
    <row r="35" spans="1:5" ht="16.5" customHeight="1" x14ac:dyDescent="0.25">
      <c r="A35" s="8" t="s">
        <v>26</v>
      </c>
      <c r="B35" s="9" t="s">
        <v>53</v>
      </c>
      <c r="C35" s="9" t="s">
        <v>46</v>
      </c>
      <c r="D35" s="13">
        <v>210000</v>
      </c>
      <c r="E35" s="13">
        <v>210000</v>
      </c>
    </row>
    <row r="36" spans="1:5" x14ac:dyDescent="0.25">
      <c r="A36" s="4" t="s">
        <v>27</v>
      </c>
      <c r="B36" s="5" t="s">
        <v>52</v>
      </c>
      <c r="C36" s="5"/>
      <c r="D36" s="12">
        <f>SUM(D37)</f>
        <v>472273</v>
      </c>
      <c r="E36" s="12">
        <f>SUM(E37)</f>
        <v>472273</v>
      </c>
    </row>
    <row r="37" spans="1:5" ht="15.75" customHeight="1" x14ac:dyDescent="0.25">
      <c r="A37" s="8" t="s">
        <v>28</v>
      </c>
      <c r="B37" s="9" t="s">
        <v>52</v>
      </c>
      <c r="C37" s="9" t="s">
        <v>49</v>
      </c>
      <c r="D37" s="13">
        <v>472273</v>
      </c>
      <c r="E37" s="13">
        <v>472273</v>
      </c>
    </row>
    <row r="38" spans="1:5" x14ac:dyDescent="0.25">
      <c r="A38" s="4" t="s">
        <v>29</v>
      </c>
      <c r="B38" s="5" t="s">
        <v>55</v>
      </c>
      <c r="C38" s="5"/>
      <c r="D38" s="12">
        <f>SUM(D39:D42)</f>
        <v>32203747</v>
      </c>
      <c r="E38" s="12">
        <f>SUM(E39:E42)</f>
        <v>29217811</v>
      </c>
    </row>
    <row r="39" spans="1:5" x14ac:dyDescent="0.25">
      <c r="A39" s="8" t="s">
        <v>30</v>
      </c>
      <c r="B39" s="9" t="s">
        <v>55</v>
      </c>
      <c r="C39" s="9" t="s">
        <v>43</v>
      </c>
      <c r="D39" s="13">
        <v>2789954</v>
      </c>
      <c r="E39" s="13">
        <v>2789954</v>
      </c>
    </row>
    <row r="40" spans="1:5" x14ac:dyDescent="0.25">
      <c r="A40" s="8" t="s">
        <v>31</v>
      </c>
      <c r="B40" s="9" t="s">
        <v>55</v>
      </c>
      <c r="C40" s="9" t="s">
        <v>45</v>
      </c>
      <c r="D40" s="13">
        <v>4709740</v>
      </c>
      <c r="E40" s="13">
        <v>4845461</v>
      </c>
    </row>
    <row r="41" spans="1:5" x14ac:dyDescent="0.25">
      <c r="A41" s="8" t="s">
        <v>32</v>
      </c>
      <c r="B41" s="9" t="s">
        <v>55</v>
      </c>
      <c r="C41" s="9" t="s">
        <v>46</v>
      </c>
      <c r="D41" s="13">
        <v>20547153</v>
      </c>
      <c r="E41" s="13">
        <v>17425496</v>
      </c>
    </row>
    <row r="42" spans="1:5" ht="17.25" customHeight="1" x14ac:dyDescent="0.25">
      <c r="A42" s="8" t="s">
        <v>33</v>
      </c>
      <c r="B42" s="9" t="s">
        <v>55</v>
      </c>
      <c r="C42" s="9" t="s">
        <v>48</v>
      </c>
      <c r="D42" s="13">
        <v>4156900</v>
      </c>
      <c r="E42" s="13">
        <v>4156900</v>
      </c>
    </row>
    <row r="43" spans="1:5" x14ac:dyDescent="0.25">
      <c r="A43" s="4" t="s">
        <v>34</v>
      </c>
      <c r="B43" s="5" t="s">
        <v>50</v>
      </c>
      <c r="C43" s="5"/>
      <c r="D43" s="12">
        <f>SUM(D44)</f>
        <v>180000</v>
      </c>
      <c r="E43" s="12">
        <f>SUM(E44)</f>
        <v>180000</v>
      </c>
    </row>
    <row r="44" spans="1:5" x14ac:dyDescent="0.25">
      <c r="A44" s="8" t="s">
        <v>35</v>
      </c>
      <c r="B44" s="9" t="s">
        <v>50</v>
      </c>
      <c r="C44" s="9" t="s">
        <v>44</v>
      </c>
      <c r="D44" s="13">
        <v>180000</v>
      </c>
      <c r="E44" s="13">
        <v>180000</v>
      </c>
    </row>
    <row r="45" spans="1:5" ht="40.5" customHeight="1" x14ac:dyDescent="0.25">
      <c r="A45" s="4" t="s">
        <v>36</v>
      </c>
      <c r="B45" s="5" t="s">
        <v>56</v>
      </c>
      <c r="C45" s="5"/>
      <c r="D45" s="12">
        <f>SUM(D46:D47)</f>
        <v>6908437</v>
      </c>
      <c r="E45" s="12">
        <f>SUM(E46:E47)</f>
        <v>6908437</v>
      </c>
    </row>
    <row r="46" spans="1:5" ht="39" customHeight="1" x14ac:dyDescent="0.25">
      <c r="A46" s="8" t="s">
        <v>37</v>
      </c>
      <c r="B46" s="9" t="s">
        <v>56</v>
      </c>
      <c r="C46" s="9" t="s">
        <v>43</v>
      </c>
      <c r="D46" s="13">
        <v>6908437</v>
      </c>
      <c r="E46" s="13">
        <v>6908437</v>
      </c>
    </row>
    <row r="47" spans="1:5" ht="24.75" hidden="1" customHeight="1" x14ac:dyDescent="0.25">
      <c r="A47" s="8" t="s">
        <v>38</v>
      </c>
      <c r="B47" s="9" t="s">
        <v>56</v>
      </c>
      <c r="C47" s="9" t="s">
        <v>45</v>
      </c>
      <c r="D47" s="13"/>
      <c r="E47" s="13"/>
    </row>
    <row r="48" spans="1:5" ht="24.75" customHeight="1" x14ac:dyDescent="0.25">
      <c r="A48" s="8" t="s">
        <v>39</v>
      </c>
      <c r="B48" s="10" t="s">
        <v>40</v>
      </c>
      <c r="C48" s="10"/>
      <c r="D48" s="40">
        <v>-7351685</v>
      </c>
      <c r="E48" s="40">
        <v>-7351685</v>
      </c>
    </row>
    <row r="49" ht="0" hidden="1" customHeight="1" x14ac:dyDescent="0.25"/>
  </sheetData>
  <mergeCells count="2">
    <mergeCell ref="A1:E1"/>
    <mergeCell ref="A2:E2"/>
  </mergeCells>
  <pageMargins left="0.39370078740157483" right="0.39370078740157483" top="0.39370078740157483" bottom="0.39370078740157483" header="0.39370078740157483" footer="0.39370078740157483"/>
  <pageSetup paperSize="9" scale="8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</vt:lpstr>
      <vt:lpstr>расходы!Заголовки_для_печати</vt:lpstr>
      <vt:lpstr>доходы!Область_печати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2024-11-01T14:35:31Z</cp:lastPrinted>
  <dcterms:created xsi:type="dcterms:W3CDTF">2020-11-10T10:52:25Z</dcterms:created>
  <dcterms:modified xsi:type="dcterms:W3CDTF">2024-11-02T08:54:33Z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