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за 2021 год\"/>
    </mc:Choice>
  </mc:AlternateContent>
  <xr:revisionPtr revIDLastSave="0" documentId="8_{3B298C7B-3256-45D2-B0F4-DA70EBDE38E8}" xr6:coauthVersionLast="45" xr6:coauthVersionMax="45" xr10:uidLastSave="{00000000-0000-0000-0000-000000000000}"/>
  <bookViews>
    <workbookView xWindow="-120" yWindow="-120" windowWidth="25440" windowHeight="15390" activeTab="3" xr2:uid="{00000000-000D-0000-FFFF-FFFF00000000}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прил2!$F$1:$F$674</definedName>
    <definedName name="_xlnm._FilterDatabase" localSheetId="2" hidden="1">прил3!$D$1:$D$51</definedName>
    <definedName name="_xlnm.Print_Area" localSheetId="0">прил1!$A$1:$D$189</definedName>
    <definedName name="_xlnm.Print_Area" localSheetId="1">прил2!$A$1:$I$674</definedName>
    <definedName name="_xlnm.Print_Area" localSheetId="2">прил3!$A$1:$F$50</definedName>
    <definedName name="_xlnm.Print_Area" localSheetId="3">прил4!$A$1:$D$28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0" i="41" l="1"/>
  <c r="D121" i="41"/>
  <c r="D112" i="41"/>
  <c r="D111" i="41" s="1"/>
  <c r="D109" i="41"/>
  <c r="D108" i="41" s="1"/>
  <c r="D145" i="41"/>
  <c r="D144" i="41" s="1"/>
  <c r="D143" i="41" s="1"/>
  <c r="D162" i="41"/>
  <c r="D58" i="41"/>
  <c r="D52" i="41"/>
  <c r="D51" i="41"/>
  <c r="D50" i="41" s="1"/>
  <c r="D49" i="41" s="1"/>
  <c r="D31" i="41"/>
  <c r="I673" i="3" l="1"/>
  <c r="I672" i="3"/>
  <c r="I671" i="3" s="1"/>
  <c r="I669" i="3"/>
  <c r="I668" i="3"/>
  <c r="I667" i="3"/>
  <c r="I665" i="3"/>
  <c r="I662" i="3"/>
  <c r="I658" i="3"/>
  <c r="I652" i="3"/>
  <c r="I650" i="3"/>
  <c r="I648" i="3"/>
  <c r="I646" i="3"/>
  <c r="I645" i="3"/>
  <c r="I644" i="3" s="1"/>
  <c r="I643" i="3" s="1"/>
  <c r="I642" i="3" s="1"/>
  <c r="I639" i="3"/>
  <c r="I636" i="3"/>
  <c r="I633" i="3"/>
  <c r="I630" i="3"/>
  <c r="I624" i="3"/>
  <c r="I623" i="3" s="1"/>
  <c r="I622" i="3" s="1"/>
  <c r="I621" i="3" s="1"/>
  <c r="I620" i="3" s="1"/>
  <c r="I617" i="3"/>
  <c r="I616" i="3"/>
  <c r="I615" i="3"/>
  <c r="I614" i="3" s="1"/>
  <c r="I613" i="3" s="1"/>
  <c r="I612" i="3" s="1"/>
  <c r="I608" i="3"/>
  <c r="I607" i="3" s="1"/>
  <c r="I606" i="3" s="1"/>
  <c r="I605" i="3"/>
  <c r="I604" i="3"/>
  <c r="I603" i="3" s="1"/>
  <c r="I600" i="3"/>
  <c r="I599" i="3"/>
  <c r="I598" i="3"/>
  <c r="I595" i="3"/>
  <c r="I594" i="3" s="1"/>
  <c r="I593" i="3" s="1"/>
  <c r="I587" i="3" s="1"/>
  <c r="I586" i="3" s="1"/>
  <c r="I585" i="3" s="1"/>
  <c r="I590" i="3"/>
  <c r="I589" i="3" s="1"/>
  <c r="I588" i="3" s="1"/>
  <c r="I583" i="3"/>
  <c r="I582" i="3"/>
  <c r="I581" i="3"/>
  <c r="I580" i="3" s="1"/>
  <c r="I576" i="3"/>
  <c r="I574" i="3"/>
  <c r="I573" i="3"/>
  <c r="I571" i="3"/>
  <c r="I570" i="3" s="1"/>
  <c r="I567" i="3"/>
  <c r="I566" i="3" s="1"/>
  <c r="I565" i="3" s="1"/>
  <c r="I561" i="3"/>
  <c r="I560" i="3" s="1"/>
  <c r="I559" i="3" s="1"/>
  <c r="I558" i="3" s="1"/>
  <c r="I556" i="3"/>
  <c r="I555" i="3" s="1"/>
  <c r="I554" i="3" s="1"/>
  <c r="I553" i="3" s="1"/>
  <c r="I551" i="3"/>
  <c r="I550" i="3" s="1"/>
  <c r="I549" i="3" s="1"/>
  <c r="I548" i="3" s="1"/>
  <c r="I544" i="3"/>
  <c r="I543" i="3" s="1"/>
  <c r="I542" i="3" s="1"/>
  <c r="I540" i="3"/>
  <c r="I536" i="3"/>
  <c r="I534" i="3"/>
  <c r="I527" i="3"/>
  <c r="I526" i="3" s="1"/>
  <c r="I525" i="3" s="1"/>
  <c r="I524" i="3"/>
  <c r="I522" i="3"/>
  <c r="I520" i="3"/>
  <c r="I518" i="3"/>
  <c r="I513" i="3"/>
  <c r="I512" i="3" s="1"/>
  <c r="I511" i="3" s="1"/>
  <c r="I507" i="3"/>
  <c r="I506" i="3"/>
  <c r="I505" i="3" s="1"/>
  <c r="I504" i="3" s="1"/>
  <c r="I502" i="3"/>
  <c r="I497" i="3"/>
  <c r="I496" i="3"/>
  <c r="I495" i="3" s="1"/>
  <c r="I494" i="3" s="1"/>
  <c r="I490" i="3"/>
  <c r="I489" i="3"/>
  <c r="I488" i="3"/>
  <c r="I487" i="3" s="1"/>
  <c r="I486" i="3" s="1"/>
  <c r="I485" i="3" s="1"/>
  <c r="I482" i="3"/>
  <c r="I481" i="3" s="1"/>
  <c r="I480" i="3" s="1"/>
  <c r="I479" i="3"/>
  <c r="I478" i="3"/>
  <c r="I476" i="3"/>
  <c r="I474" i="3"/>
  <c r="I471" i="3"/>
  <c r="I469" i="3"/>
  <c r="I468" i="3" s="1"/>
  <c r="I467" i="3" s="1"/>
  <c r="I465" i="3"/>
  <c r="I463" i="3"/>
  <c r="I460" i="3"/>
  <c r="I458" i="3"/>
  <c r="I455" i="3"/>
  <c r="I453" i="3"/>
  <c r="I450" i="3"/>
  <c r="I448" i="3"/>
  <c r="I447" i="3" s="1"/>
  <c r="I441" i="3"/>
  <c r="I440" i="3"/>
  <c r="I439" i="3"/>
  <c r="I438" i="3" s="1"/>
  <c r="I436" i="3"/>
  <c r="I435" i="3"/>
  <c r="I434" i="3"/>
  <c r="I433" i="3" s="1"/>
  <c r="I430" i="3"/>
  <c r="I429" i="3"/>
  <c r="I425" i="3"/>
  <c r="I423" i="3"/>
  <c r="I419" i="3"/>
  <c r="I418" i="3"/>
  <c r="I417" i="3" s="1"/>
  <c r="I414" i="3"/>
  <c r="I413" i="3" s="1"/>
  <c r="I412" i="3" s="1"/>
  <c r="I411" i="3" s="1"/>
  <c r="I407" i="3"/>
  <c r="I404" i="3"/>
  <c r="I403" i="3"/>
  <c r="I402" i="3" s="1"/>
  <c r="I401" i="3" s="1"/>
  <c r="I400" i="3" s="1"/>
  <c r="I398" i="3"/>
  <c r="I397" i="3"/>
  <c r="I396" i="3" s="1"/>
  <c r="I395" i="3" s="1"/>
  <c r="I393" i="3"/>
  <c r="I392" i="3"/>
  <c r="I391" i="3" s="1"/>
  <c r="I389" i="3"/>
  <c r="I388" i="3"/>
  <c r="I384" i="3"/>
  <c r="I383" i="3" s="1"/>
  <c r="I382" i="3" s="1"/>
  <c r="I378" i="3"/>
  <c r="I377" i="3" s="1"/>
  <c r="I376" i="3"/>
  <c r="I375" i="3" s="1"/>
  <c r="I373" i="3"/>
  <c r="I372" i="3" s="1"/>
  <c r="I371" i="3" s="1"/>
  <c r="I370" i="3" s="1"/>
  <c r="I368" i="3"/>
  <c r="I367" i="3" s="1"/>
  <c r="I366" i="3"/>
  <c r="I364" i="3"/>
  <c r="I363" i="3"/>
  <c r="I361" i="3"/>
  <c r="I360" i="3"/>
  <c r="I358" i="3"/>
  <c r="I355" i="3"/>
  <c r="I353" i="3"/>
  <c r="I351" i="3"/>
  <c r="I347" i="3"/>
  <c r="I345" i="3"/>
  <c r="I343" i="3"/>
  <c r="I341" i="3"/>
  <c r="I338" i="3"/>
  <c r="I336" i="3"/>
  <c r="I333" i="3"/>
  <c r="I331" i="3"/>
  <c r="I329" i="3"/>
  <c r="I327" i="3"/>
  <c r="I325" i="3"/>
  <c r="I323" i="3"/>
  <c r="I320" i="3"/>
  <c r="I318" i="3"/>
  <c r="I315" i="3"/>
  <c r="I312" i="3"/>
  <c r="I306" i="3"/>
  <c r="I305" i="3"/>
  <c r="I304" i="3" s="1"/>
  <c r="I303" i="3"/>
  <c r="I299" i="3"/>
  <c r="I293" i="3" s="1"/>
  <c r="I292" i="3" s="1"/>
  <c r="I291" i="3" s="1"/>
  <c r="I290" i="3" s="1"/>
  <c r="I297" i="3"/>
  <c r="I294" i="3"/>
  <c r="I287" i="3"/>
  <c r="I286" i="3" s="1"/>
  <c r="I285" i="3" s="1"/>
  <c r="I284" i="3" s="1"/>
  <c r="I283" i="3" s="1"/>
  <c r="I282" i="3" s="1"/>
  <c r="I278" i="3"/>
  <c r="I277" i="3"/>
  <c r="I275" i="3"/>
  <c r="I274" i="3" s="1"/>
  <c r="I273" i="3" s="1"/>
  <c r="I271" i="3"/>
  <c r="I270" i="3"/>
  <c r="I269" i="3" s="1"/>
  <c r="I268" i="3"/>
  <c r="I267" i="3" s="1"/>
  <c r="I266" i="3" s="1"/>
  <c r="I265" i="3" s="1"/>
  <c r="I263" i="3"/>
  <c r="I262" i="3"/>
  <c r="I261" i="3"/>
  <c r="I260" i="3" s="1"/>
  <c r="I259" i="3" s="1"/>
  <c r="I257" i="3"/>
  <c r="I256" i="3"/>
  <c r="I255" i="3" s="1"/>
  <c r="I254" i="3"/>
  <c r="I253" i="3" s="1"/>
  <c r="I250" i="3"/>
  <c r="I249" i="3" s="1"/>
  <c r="I248" i="3" s="1"/>
  <c r="I247" i="3" s="1"/>
  <c r="I244" i="3"/>
  <c r="I243" i="3"/>
  <c r="I242" i="3" s="1"/>
  <c r="I241" i="3" s="1"/>
  <c r="I239" i="3"/>
  <c r="I238" i="3" s="1"/>
  <c r="I237" i="3" s="1"/>
  <c r="I236" i="3" s="1"/>
  <c r="I234" i="3"/>
  <c r="I233" i="3"/>
  <c r="I232" i="3" s="1"/>
  <c r="I231" i="3" s="1"/>
  <c r="I226" i="3"/>
  <c r="I225" i="3"/>
  <c r="I224" i="3"/>
  <c r="I223" i="3"/>
  <c r="I221" i="3"/>
  <c r="I220" i="3" s="1"/>
  <c r="I219" i="3" s="1"/>
  <c r="I218" i="3" s="1"/>
  <c r="I217" i="3" s="1"/>
  <c r="I216" i="3" s="1"/>
  <c r="I214" i="3"/>
  <c r="I213" i="3" s="1"/>
  <c r="I212" i="3" s="1"/>
  <c r="I211" i="3" s="1"/>
  <c r="I210" i="3" s="1"/>
  <c r="I207" i="3"/>
  <c r="I202" i="3" s="1"/>
  <c r="I201" i="3" s="1"/>
  <c r="I196" i="3" s="1"/>
  <c r="I195" i="3" s="1"/>
  <c r="I205" i="3"/>
  <c r="I203" i="3"/>
  <c r="I199" i="3"/>
  <c r="I198" i="3" s="1"/>
  <c r="I197" i="3" s="1"/>
  <c r="I193" i="3"/>
  <c r="I192" i="3"/>
  <c r="I191" i="3"/>
  <c r="I190" i="3" s="1"/>
  <c r="I189" i="3" s="1"/>
  <c r="I186" i="3"/>
  <c r="I185" i="3"/>
  <c r="I184" i="3" s="1"/>
  <c r="I183" i="3" s="1"/>
  <c r="I181" i="3"/>
  <c r="I179" i="3"/>
  <c r="I176" i="3" s="1"/>
  <c r="I175" i="3" s="1"/>
  <c r="I174" i="3" s="1"/>
  <c r="I177" i="3"/>
  <c r="I172" i="3"/>
  <c r="I171" i="3"/>
  <c r="I170" i="3"/>
  <c r="I169" i="3" s="1"/>
  <c r="I166" i="3"/>
  <c r="I165" i="3" s="1"/>
  <c r="I164" i="3" s="1"/>
  <c r="I162" i="3"/>
  <c r="I160" i="3"/>
  <c r="I157" i="3" s="1"/>
  <c r="I156" i="3" s="1"/>
  <c r="I158" i="3"/>
  <c r="I152" i="3"/>
  <c r="I151" i="3" s="1"/>
  <c r="I150" i="3"/>
  <c r="I149" i="3"/>
  <c r="I148" i="3" s="1"/>
  <c r="I145" i="3"/>
  <c r="I144" i="3"/>
  <c r="I143" i="3"/>
  <c r="I141" i="3"/>
  <c r="I137" i="3"/>
  <c r="I136" i="3"/>
  <c r="I135" i="3"/>
  <c r="I130" i="3"/>
  <c r="I126" i="3"/>
  <c r="I125" i="3"/>
  <c r="I124" i="3" s="1"/>
  <c r="I122" i="3"/>
  <c r="I120" i="3"/>
  <c r="I117" i="3"/>
  <c r="I115" i="3"/>
  <c r="I113" i="3"/>
  <c r="I109" i="3"/>
  <c r="I106" i="3"/>
  <c r="I104" i="3"/>
  <c r="I100" i="3"/>
  <c r="I99" i="3" s="1"/>
  <c r="I98" i="3" s="1"/>
  <c r="I97" i="3" s="1"/>
  <c r="I95" i="3"/>
  <c r="I94" i="3" s="1"/>
  <c r="I93" i="3" s="1"/>
  <c r="I92" i="3" s="1"/>
  <c r="I90" i="3"/>
  <c r="I89" i="3" s="1"/>
  <c r="I88" i="3" s="1"/>
  <c r="I83" i="3" s="1"/>
  <c r="I86" i="3"/>
  <c r="I85" i="3"/>
  <c r="I84" i="3" s="1"/>
  <c r="I81" i="3"/>
  <c r="I80" i="3" s="1"/>
  <c r="I79" i="3" s="1"/>
  <c r="I78" i="3" s="1"/>
  <c r="I75" i="3"/>
  <c r="I74" i="3" s="1"/>
  <c r="I73" i="3" s="1"/>
  <c r="I72" i="3" s="1"/>
  <c r="I70" i="3"/>
  <c r="I69" i="3" s="1"/>
  <c r="I68" i="3"/>
  <c r="I67" i="3" s="1"/>
  <c r="I64" i="3"/>
  <c r="I63" i="3" s="1"/>
  <c r="I62" i="3" s="1"/>
  <c r="I60" i="3"/>
  <c r="I59" i="3" s="1"/>
  <c r="I58" i="3" s="1"/>
  <c r="I57" i="3" s="1"/>
  <c r="I55" i="3"/>
  <c r="I53" i="3"/>
  <c r="I52" i="3" s="1"/>
  <c r="I51" i="3" s="1"/>
  <c r="I50" i="3" s="1"/>
  <c r="I48" i="3"/>
  <c r="I47" i="3" s="1"/>
  <c r="I46" i="3"/>
  <c r="I45" i="3" s="1"/>
  <c r="I43" i="3"/>
  <c r="I42" i="3" s="1"/>
  <c r="I41" i="3"/>
  <c r="I40" i="3" s="1"/>
  <c r="I37" i="3"/>
  <c r="I35" i="3"/>
  <c r="I34" i="3"/>
  <c r="I33" i="3" s="1"/>
  <c r="I32" i="3" s="1"/>
  <c r="I30" i="3"/>
  <c r="I27" i="3"/>
  <c r="I26" i="3"/>
  <c r="I25" i="3" s="1"/>
  <c r="I24" i="3" s="1"/>
  <c r="I21" i="3"/>
  <c r="I20" i="3"/>
  <c r="I19" i="3" s="1"/>
  <c r="I18" i="3" s="1"/>
  <c r="I381" i="3" l="1"/>
  <c r="I493" i="3"/>
  <c r="I23" i="3"/>
  <c r="I533" i="3"/>
  <c r="I532" i="3" s="1"/>
  <c r="I531" i="3" s="1"/>
  <c r="I530" i="3" s="1"/>
  <c r="I569" i="3"/>
  <c r="I564" i="3" s="1"/>
  <c r="I563" i="3" s="1"/>
  <c r="I457" i="3"/>
  <c r="I446" i="3" s="1"/>
  <c r="I445" i="3" s="1"/>
  <c r="I444" i="3" s="1"/>
  <c r="I443" i="3" s="1"/>
  <c r="I629" i="3"/>
  <c r="I628" i="3" s="1"/>
  <c r="I627" i="3" s="1"/>
  <c r="I626" i="3" s="1"/>
  <c r="I103" i="3"/>
  <c r="I102" i="3" s="1"/>
  <c r="I422" i="3"/>
  <c r="I421" i="3" s="1"/>
  <c r="I416" i="3" s="1"/>
  <c r="I517" i="3"/>
  <c r="I516" i="3" s="1"/>
  <c r="I510" i="3" s="1"/>
  <c r="I509" i="3" s="1"/>
  <c r="I492" i="3" s="1"/>
  <c r="I657" i="3"/>
  <c r="I656" i="3" s="1"/>
  <c r="I655" i="3" s="1"/>
  <c r="I654" i="3" s="1"/>
  <c r="I311" i="3"/>
  <c r="I310" i="3" s="1"/>
  <c r="I309" i="3" s="1"/>
  <c r="I308" i="3" s="1"/>
  <c r="I380" i="3"/>
  <c r="I410" i="3"/>
  <c r="I619" i="3"/>
  <c r="I611" i="3" s="1"/>
  <c r="I230" i="3"/>
  <c r="I229" i="3" s="1"/>
  <c r="I252" i="3"/>
  <c r="I155" i="3"/>
  <c r="I154" i="3" s="1"/>
  <c r="I188" i="3"/>
  <c r="I134" i="3"/>
  <c r="I133" i="3" s="1"/>
  <c r="I132" i="3" s="1"/>
  <c r="I168" i="3"/>
  <c r="I112" i="3"/>
  <c r="I111" i="3" s="1"/>
  <c r="I289" i="3" l="1"/>
  <c r="I281" i="3" s="1"/>
  <c r="I228" i="3"/>
  <c r="I529" i="3"/>
  <c r="I484" i="3" s="1"/>
  <c r="I77" i="3"/>
  <c r="I17" i="3" s="1"/>
  <c r="I147" i="3"/>
  <c r="D187" i="41"/>
  <c r="D186" i="41" s="1"/>
  <c r="D184" i="41"/>
  <c r="D183" i="41" s="1"/>
  <c r="D182" i="41" s="1"/>
  <c r="D171" i="41"/>
  <c r="D153" i="41"/>
  <c r="D150" i="41"/>
  <c r="D30" i="41"/>
  <c r="D133" i="41"/>
  <c r="D131" i="41"/>
  <c r="D141" i="41"/>
  <c r="D140" i="41" s="1"/>
  <c r="D138" i="41"/>
  <c r="D136" i="41"/>
  <c r="D135" i="41" s="1"/>
  <c r="D128" i="41"/>
  <c r="D126" i="41"/>
  <c r="D123" i="41"/>
  <c r="D118" i="41"/>
  <c r="D117" i="41" s="1"/>
  <c r="D115" i="41"/>
  <c r="D114" i="41" s="1"/>
  <c r="D106" i="41"/>
  <c r="D105" i="41" s="1"/>
  <c r="D103" i="41"/>
  <c r="D101" i="41"/>
  <c r="D98" i="41"/>
  <c r="D97" i="41" s="1"/>
  <c r="D86" i="41"/>
  <c r="D85" i="41" s="1"/>
  <c r="F48" i="2"/>
  <c r="D94" i="41"/>
  <c r="D43" i="41"/>
  <c r="D42" i="41" s="1"/>
  <c r="D92" i="41"/>
  <c r="D90" i="41"/>
  <c r="D64" i="41"/>
  <c r="D62" i="41"/>
  <c r="D56" i="41"/>
  <c r="D60" i="41"/>
  <c r="D80" i="41"/>
  <c r="F14" i="2"/>
  <c r="F30" i="2"/>
  <c r="F39" i="2"/>
  <c r="F27" i="2"/>
  <c r="D178" i="41"/>
  <c r="D180" i="41"/>
  <c r="D176" i="41"/>
  <c r="D82" i="41"/>
  <c r="D78" i="41"/>
  <c r="D77" i="41" s="1"/>
  <c r="D73" i="41"/>
  <c r="D75" i="41"/>
  <c r="D68" i="41"/>
  <c r="D47" i="41"/>
  <c r="D40" i="41"/>
  <c r="D36" i="41"/>
  <c r="D24" i="41"/>
  <c r="D18" i="41"/>
  <c r="D39" i="41"/>
  <c r="D35" i="41"/>
  <c r="D26" i="42"/>
  <c r="D25" i="42" s="1"/>
  <c r="D24" i="42" s="1"/>
  <c r="D22" i="42"/>
  <c r="D21" i="42" s="1"/>
  <c r="D20" i="42" s="1"/>
  <c r="D67" i="41"/>
  <c r="D66" i="41" s="1"/>
  <c r="D46" i="41"/>
  <c r="D45" i="41" s="1"/>
  <c r="D23" i="41"/>
  <c r="D22" i="41" s="1"/>
  <c r="D17" i="41"/>
  <c r="D16" i="41" s="1"/>
  <c r="F21" i="2"/>
  <c r="F46" i="2"/>
  <c r="F23" i="2"/>
  <c r="F36" i="2"/>
  <c r="F41" i="2"/>
  <c r="D55" i="41" l="1"/>
  <c r="F13" i="2"/>
  <c r="D19" i="42"/>
  <c r="D16" i="42" s="1"/>
  <c r="I16" i="3"/>
  <c r="I15" i="3" s="1"/>
  <c r="D125" i="41"/>
  <c r="D96" i="41" s="1"/>
  <c r="D89" i="41"/>
  <c r="D84" i="41" s="1"/>
  <c r="D149" i="41"/>
  <c r="D148" i="41" s="1"/>
  <c r="D175" i="41"/>
  <c r="D174" i="41" s="1"/>
  <c r="D130" i="41"/>
  <c r="D29" i="41"/>
  <c r="D100" i="41"/>
  <c r="D72" i="41"/>
  <c r="D54" i="41"/>
  <c r="D28" i="42" l="1"/>
  <c r="D18" i="42"/>
  <c r="D147" i="41"/>
  <c r="D71" i="41"/>
  <c r="D15" i="41"/>
  <c r="D189" i="41" l="1"/>
</calcChain>
</file>

<file path=xl/sharedStrings.xml><?xml version="1.0" encoding="utf-8"?>
<sst xmlns="http://schemas.openxmlformats.org/spreadsheetml/2006/main" count="4941" uniqueCount="744">
  <si>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</si>
  <si>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</si>
  <si>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</si>
  <si>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</si>
  <si>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</si>
  <si>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</si>
  <si>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</si>
  <si>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</si>
  <si>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</si>
  <si>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</si>
  <si>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</si>
  <si>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</si>
  <si>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</si>
  <si>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</si>
  <si>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</si>
  <si>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</si>
  <si>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</si>
  <si>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</si>
  <si>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</si>
  <si>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</si>
  <si>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</si>
  <si>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</si>
  <si>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</si>
  <si>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</si>
  <si>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</si>
  <si>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</si>
  <si>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</si>
  <si>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</si>
  <si>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</si>
  <si>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</si>
  <si>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</si>
  <si>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</si>
  <si>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</si>
  <si>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</si>
  <si>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</si>
  <si>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</si>
  <si>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</si>
  <si>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</si>
  <si>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</si>
  <si>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</si>
  <si>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</si>
  <si>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</si>
  <si>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</si>
  <si>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</si>
  <si>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</si>
  <si>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</si>
  <si>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</si>
  <si>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</si>
  <si>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</si>
  <si>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</si>
  <si>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</si>
  <si>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</si>
  <si>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</si>
  <si>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</si>
  <si>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</si>
  <si>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</si>
  <si>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</si>
  <si>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</si>
  <si>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</si>
  <si>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</si>
  <si>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</si>
  <si>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</si>
  <si>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</si>
  <si>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</si>
  <si>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</si>
  <si>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</si>
  <si>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</si>
  <si>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</si>
  <si>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</si>
  <si>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</si>
  <si>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1 13 02065 05 0000 130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</si>
  <si>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</si>
  <si>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</si>
  <si>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</si>
  <si>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</si>
  <si>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</si>
  <si>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</si>
  <si>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</si>
  <si>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</si>
  <si>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</si>
  <si>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</si>
  <si>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</si>
  <si>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</si>
  <si>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</si>
  <si>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</si>
  <si>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</si>
  <si>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</si>
  <si>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</si>
  <si>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</si>
  <si>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</si>
  <si>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</si>
  <si>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</si>
  <si>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</si>
  <si>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</si>
  <si>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</si>
  <si>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</si>
  <si>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</si>
  <si>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</si>
  <si>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</si>
  <si>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</si>
  <si>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</si>
  <si>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</si>
  <si>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</si>
  <si>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</si>
  <si>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</si>
  <si>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</si>
  <si>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</si>
  <si>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</si>
  <si>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</si>
  <si>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</si>
  <si>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</si>
  <si>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</si>
  <si>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</si>
  <si>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</si>
  <si>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</si>
  <si>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</si>
  <si>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</si>
  <si>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</si>
  <si>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</si>
  <si>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</si>
  <si>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</si>
  <si>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</si>
  <si>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</si>
  <si>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</si>
  <si>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</si>
  <si>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</si>
  <si>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</si>
  <si>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</si>
  <si>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</si>
  <si>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</si>
  <si>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</si>
  <si>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</si>
  <si>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</si>
  <si>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</si>
  <si>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</si>
  <si>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</si>
  <si>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</si>
  <si>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</si>
  <si>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</si>
  <si>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</si>
  <si>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</si>
  <si>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</si>
  <si>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</si>
  <si>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</si>
  <si>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</si>
  <si>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</si>
  <si>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</si>
  <si>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</si>
  <si>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</si>
  <si>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</si>
  <si>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</si>
  <si>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</si>
  <si>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</si>
  <si>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</si>
  <si>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</si>
  <si>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</si>
  <si>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</si>
  <si>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</si>
  <si>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</si>
  <si>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</si>
  <si>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</si>
  <si>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</si>
  <si>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</si>
  <si>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</si>
  <si>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</si>
  <si>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</si>
  <si>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</si>
  <si>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</si>
  <si>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</si>
  <si>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</si>
  <si>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</si>
  <si>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</si>
  <si>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</si>
  <si>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</si>
  <si>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</si>
  <si>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</si>
  <si>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</si>
  <si>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</si>
  <si>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</si>
  <si>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</si>
  <si>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</si>
  <si>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</si>
  <si>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</si>
  <si>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</si>
  <si>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</si>
  <si>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</si>
  <si>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</si>
  <si>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</si>
  <si>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</si>
  <si>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</si>
  <si>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</si>
  <si>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</si>
  <si>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</si>
  <si>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</si>
  <si>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</si>
  <si>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</si>
  <si>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</si>
  <si>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</si>
  <si>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</si>
  <si>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</si>
  <si>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</si>
  <si>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</si>
  <si>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</si>
  <si>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</si>
  <si>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</si>
  <si>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</si>
  <si>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</si>
  <si>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</si>
  <si>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</si>
  <si>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</si>
  <si>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</si>
  <si>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</si>
  <si>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</si>
  <si>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</si>
  <si>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</si>
  <si>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</si>
  <si>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</si>
  <si>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</si>
  <si>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</si>
  <si>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</si>
  <si>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</si>
  <si>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</si>
  <si>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</si>
  <si>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</si>
  <si>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</si>
  <si>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</si>
  <si>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</si>
  <si>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</si>
  <si>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</si>
  <si>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</si>
  <si>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</si>
  <si>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</si>
  <si>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</si>
  <si>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</si>
  <si>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</si>
  <si>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</si>
  <si>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</si>
  <si>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</si>
  <si>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</si>
  <si>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</si>
  <si>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</si>
  <si>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</si>
  <si>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</si>
  <si>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</si>
  <si>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</si>
  <si>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</si>
  <si>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</si>
  <si>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</si>
  <si>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</si>
  <si>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</si>
  <si>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</si>
  <si>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</si>
  <si>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</si>
  <si>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</si>
  <si>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</si>
  <si>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</si>
  <si>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</si>
  <si>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</si>
  <si>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</si>
  <si>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</si>
  <si>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</si>
  <si>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</si>
  <si>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</si>
  <si>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</si>
  <si>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</si>
  <si>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</si>
  <si>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</si>
  <si>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</si>
  <si>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</si>
  <si>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</si>
  <si>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</si>
  <si>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</si>
  <si>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</si>
  <si>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</si>
  <si>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</si>
  <si>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</si>
  <si>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</si>
  <si>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</si>
  <si>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</si>
  <si>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</si>
  <si>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</si>
  <si>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</si>
  <si>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</si>
  <si>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</si>
  <si>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</si>
  <si>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</si>
  <si>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</si>
  <si>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</si>
  <si>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</si>
  <si>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</si>
  <si>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</si>
  <si>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</si>
  <si>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</si>
  <si>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</si>
  <si>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</si>
  <si>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</si>
  <si>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</si>
  <si>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</si>
  <si>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</si>
  <si>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</si>
  <si>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</si>
  <si>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</si>
  <si>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</si>
  <si>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</si>
  <si>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</si>
  <si>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</si>
  <si>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</si>
  <si>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</si>
  <si>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</si>
  <si>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</si>
  <si>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</si>
  <si>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</si>
  <si>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</si>
  <si>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</si>
  <si>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</si>
  <si>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</si>
  <si>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</si>
  <si>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</si>
  <si>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</si>
  <si>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</si>
  <si>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</si>
  <si>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</si>
  <si>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</si>
  <si>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</si>
  <si>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</si>
  <si>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</si>
  <si>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</si>
  <si>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</si>
  <si>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</si>
  <si>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</si>
  <si>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</si>
  <si>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</si>
  <si>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</si>
  <si>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</si>
  <si>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</si>
  <si>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</si>
  <si>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</si>
  <si>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</si>
  <si>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</si>
  <si>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ОТДЕЛ КУЛЬТУРЫ, ПО ДЕЛАМ МОЛОДЕЖИ, ФК И СПОРТУ АДМИНИСТРАЦИИ ПОНЫРОВСКОГО РАЙОНА КУРСКОЙ ОБЛАСТИ</t>
  </si>
  <si>
    <t>182</t>
  </si>
  <si>
    <t>МИНИСТЕРСТВО ВНУТРЕННИХ ДЕЛ РОССИЙСКОЙ ФЕДЕРАЦИИ</t>
  </si>
  <si>
    <t>805</t>
  </si>
  <si>
    <t>КОМИТЕТ СОЦИАЛЬНОГО ОБЕСПЕЧЕНИЯ КУРСКОЙ ОБЛАСТИ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</si>
  <si>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</si>
  <si>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</si>
  <si>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</si>
  <si>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</si>
  <si>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</si>
  <si>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</si>
  <si>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</si>
  <si>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</si>
  <si>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 xml:space="preserve">                                                                      Приложение № 2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</si>
  <si>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</si>
  <si>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</si>
  <si>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</si>
  <si>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</si>
  <si>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</si>
  <si>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</si>
  <si>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</si>
  <si>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</si>
  <si>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</si>
  <si>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</si>
  <si>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</si>
  <si>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</si>
  <si>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</si>
  <si>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</si>
  <si>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составляющего казну муниципальных районов (за исключением земельных участков)</t>
  </si>
  <si>
    <t>1 11 05075 05 0000 120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</si>
  <si>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</si>
  <si>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</si>
  <si>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</si>
  <si>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</si>
  <si>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</si>
  <si>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</si>
  <si>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</si>
  <si>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</si>
  <si>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</si>
  <si>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</si>
  <si>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</si>
  <si>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</si>
  <si>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</si>
  <si>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</si>
  <si>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</si>
  <si>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</si>
  <si>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</si>
  <si>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</si>
  <si>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</si>
  <si>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</si>
  <si>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</si>
  <si>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</si>
  <si>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</si>
  <si>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</si>
  <si>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</si>
  <si>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</si>
  <si>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</si>
  <si>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</si>
  <si>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</si>
  <si>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</si>
  <si>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</si>
  <si>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</si>
  <si>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</si>
  <si>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</si>
  <si>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</si>
  <si>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</si>
  <si>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</si>
  <si>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</si>
  <si>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</si>
  <si>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</si>
  <si>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</si>
  <si>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</si>
  <si>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</si>
  <si>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</si>
  <si>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</si>
  <si>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</si>
  <si>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</si>
  <si>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</si>
  <si>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</si>
  <si>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</si>
  <si>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</si>
  <si>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</si>
  <si>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</si>
  <si>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</si>
  <si>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</si>
  <si>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</si>
  <si>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</si>
  <si>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</si>
  <si>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</si>
  <si>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</si>
  <si>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</si>
  <si>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</si>
  <si>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</si>
  <si>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</si>
  <si>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</si>
  <si>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</si>
  <si>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</si>
  <si>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</si>
  <si>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13150</t>
  </si>
  <si>
    <t>13160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</si>
  <si>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</si>
  <si>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</si>
  <si>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</si>
  <si>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</si>
  <si>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</si>
  <si>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</si>
  <si>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</si>
  <si>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</si>
  <si>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</si>
  <si>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</si>
  <si>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</si>
  <si>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</si>
  <si>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</si>
  <si>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</si>
  <si>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</si>
  <si>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</si>
  <si>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</si>
  <si>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</si>
  <si>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</si>
  <si>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</si>
  <si>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</si>
  <si>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</si>
  <si>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</si>
  <si>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</si>
  <si>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</si>
  <si>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</si>
  <si>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</si>
  <si>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</si>
  <si>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</si>
  <si>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</si>
  <si>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</si>
  <si>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</si>
  <si>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</si>
  <si>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</si>
  <si>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</si>
  <si>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</si>
  <si>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13070</t>
  </si>
  <si>
    <t>13000</t>
  </si>
  <si>
    <t xml:space="preserve">01 2 </t>
  </si>
  <si>
    <t>Основное мероприятие "Развитие библиотечного дела"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</si>
  <si>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</si>
  <si>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</si>
  <si>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</si>
  <si>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</si>
  <si>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</si>
  <si>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</si>
  <si>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</si>
  <si>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</si>
  <si>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</si>
  <si>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</si>
  <si>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</si>
  <si>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</si>
  <si>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</si>
  <si>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</si>
  <si>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</si>
  <si>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13350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</si>
  <si>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</si>
  <si>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</si>
  <si>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</si>
  <si>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</si>
  <si>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</si>
  <si>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</si>
  <si>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</si>
  <si>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</si>
  <si>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</si>
  <si>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</si>
  <si>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</si>
  <si>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</si>
  <si>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</si>
  <si>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</si>
  <si>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2 18 00000 00 0000 000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</si>
  <si>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</si>
  <si>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</si>
  <si>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</si>
  <si>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</si>
  <si>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</si>
  <si>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</si>
  <si>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</si>
  <si>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</si>
  <si>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</si>
  <si>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</si>
  <si>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</si>
  <si>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</si>
  <si>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</si>
  <si>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</si>
  <si>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</si>
  <si>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</si>
  <si>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</si>
  <si>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</si>
  <si>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</si>
  <si>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</si>
  <si>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</si>
  <si>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</si>
  <si>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</si>
  <si>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</si>
  <si>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</si>
  <si>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</si>
  <si>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</si>
  <si>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</si>
  <si>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</si>
  <si>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</si>
  <si>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</si>
  <si>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</si>
  <si>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</si>
  <si>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</si>
  <si>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</si>
  <si>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</si>
  <si>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</si>
  <si>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1 12 01041 01 0000 120</t>
  </si>
  <si>
    <t>Плата за размещение отходов производства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</si>
  <si>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</si>
  <si>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</si>
  <si>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</si>
  <si>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</si>
  <si>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</si>
  <si>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</si>
  <si>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</si>
  <si>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</si>
  <si>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</si>
  <si>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</si>
  <si>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</si>
  <si>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</si>
  <si>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</si>
  <si>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</si>
  <si>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</si>
  <si>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2 02 39998 05 0000 150</t>
  </si>
  <si>
    <t>2 02 39999 05 0000 150</t>
  </si>
  <si>
    <t>2 02 40000 00 0000 150</t>
  </si>
  <si>
    <t>2 02 40014 05 0000 150</t>
  </si>
  <si>
    <t>2 07 00000 00 0000 150</t>
  </si>
  <si>
    <t>2 07 05000 05 0000 150</t>
  </si>
  <si>
    <t>2 07 05030 05 0000 150</t>
  </si>
  <si>
    <t>2 07 05020 05 0000 150</t>
  </si>
  <si>
    <t>2 18 00000 00 0000 150</t>
  </si>
  <si>
    <t>2 18 60010 05 0000 150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</si>
  <si>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</si>
  <si>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</si>
  <si>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</si>
  <si>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Организация мероприятий при осуществлении деятельности по обращению с животными без владельцев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</si>
  <si>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</si>
  <si>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</si>
  <si>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</si>
  <si>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</si>
  <si>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</si>
  <si>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</si>
  <si>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</si>
  <si>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</si>
  <si>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</si>
  <si>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</si>
  <si>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</si>
  <si>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</si>
  <si>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</si>
  <si>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</si>
  <si>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Ежемесячная выплата на детей в возрасте от трех до семи лет включительно</t>
  </si>
  <si>
    <t>R3020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</si>
  <si>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</si>
  <si>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</si>
  <si>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</si>
  <si>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</si>
  <si>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</si>
  <si>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</si>
  <si>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</si>
  <si>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</si>
  <si>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</si>
  <si>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</si>
  <si>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</si>
  <si>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</si>
  <si>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</si>
  <si>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Региональный проект "Современная школа"</t>
  </si>
  <si>
    <t>Е1</t>
  </si>
  <si>
    <t>51690</t>
  </si>
  <si>
    <t>Региональный проект "Цифровая образовательная среда"</t>
  </si>
  <si>
    <t>Е4</t>
  </si>
  <si>
    <t>52100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</si>
  <si>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</si>
  <si>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</si>
  <si>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</si>
  <si>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</si>
  <si>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</si>
  <si>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</si>
  <si>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</si>
  <si>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54910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</si>
  <si>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</si>
  <si>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</si>
  <si>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</si>
  <si>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 xml:space="preserve">                                                                      Курской области за 2020 год" 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</si>
  <si>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</si>
  <si>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</si>
  <si>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</si>
  <si>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</si>
  <si>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</si>
  <si>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</si>
  <si>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</si>
  <si>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</si>
  <si>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</si>
  <si>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</si>
  <si>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</si>
  <si>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</si>
  <si>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</si>
  <si>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</si>
  <si>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</si>
  <si>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</si>
  <si>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</si>
  <si>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</si>
  <si>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</si>
  <si>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</si>
  <si>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</si>
  <si>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</si>
  <si>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</si>
  <si>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</si>
  <si>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</si>
  <si>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</si>
  <si>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
</t>
  </si>
  <si>
    <t>2 02 25169 05 0000 150</t>
  </si>
  <si>
    <t>2 02 25210 05 0000 150</t>
  </si>
  <si>
    <t>2 02 25304 05 0000 150</t>
  </si>
  <si>
    <t>2 02 25491 05 0000 150</t>
  </si>
  <si>
    <t>2 02 27372 05 0000 150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</si>
  <si>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</si>
  <si>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</si>
  <si>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Единая субвенция бюджетам муниципальных районов </t>
  </si>
  <si>
    <t>2 02 35120 05 0000 150</t>
  </si>
  <si>
    <t>2 02 35302 05 0000 150</t>
  </si>
  <si>
    <t>2 02 35303 05 0000 150</t>
  </si>
  <si>
    <t>Межбюджетные трансферты, передаваемые бюджетам муниципальных районов за счет средств резервного фонда Правительства Российской Федерации</t>
  </si>
  <si>
    <t>2 02 49001 05 0000 150</t>
  </si>
  <si>
    <t xml:space="preserve">                                                                      Курской области за 2021 год" </t>
  </si>
  <si>
    <t>Мероприятия в области имущественных отношений</t>
  </si>
  <si>
    <t>С1467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</si>
  <si>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</si>
  <si>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</si>
  <si>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</si>
  <si>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</si>
  <si>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</si>
  <si>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Проведение Всероссийской переписи населения 2020 года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</si>
  <si>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</si>
  <si>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</si>
  <si>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</si>
  <si>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</si>
  <si>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</si>
  <si>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</si>
  <si>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 xml:space="preserve">Строительство (реконструкция) автомобильных дорог общего пользования местного значения </t>
  </si>
  <si>
    <t>С1423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</si>
  <si>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</si>
  <si>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П1416</t>
  </si>
  <si>
    <t>12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</si>
  <si>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</si>
  <si>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</si>
  <si>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</si>
  <si>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</si>
  <si>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</si>
  <si>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Развитие социальной и инженерной инфраструктуры муниципальных образований Курской области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</si>
  <si>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</si>
  <si>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</si>
  <si>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 xml:space="preserve">Создание условий для развития социальной и инженерной инфраструктуры муниципальных образований </t>
  </si>
  <si>
    <t>С1417</t>
  </si>
  <si>
    <t>Обеспечение проведения капитального ремонта муниципальных образовательных организаций</t>
  </si>
  <si>
    <t>S3050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</si>
  <si>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</si>
  <si>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>14001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</si>
  <si>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</si>
  <si>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14002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</si>
  <si>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</si>
  <si>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</si>
  <si>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</si>
  <si>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S4001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</si>
  <si>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</si>
  <si>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S4002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</si>
  <si>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</si>
  <si>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S4003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</si>
  <si>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</si>
  <si>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</si>
  <si>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направленностей.        </t>
  </si>
  <si>
    <t>Отдел социального обеспечения администрации Поныровского района Курской области</t>
  </si>
  <si>
    <t>006</t>
  </si>
  <si>
    <t>Ежемесячная выплата на детей в возрасте от трех до семи лет включительно, за счет средств областного бюджета</t>
  </si>
  <si>
    <t>R3021</t>
  </si>
  <si>
    <t>бюджета Поныровского района Курской области за 2021 год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</si>
  <si>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</si>
  <si>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</si>
  <si>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</si>
  <si>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</si>
  <si>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(по отмененным местным налогам и сборам)</t>
  </si>
  <si>
    <t>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</si>
  <si>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</si>
  <si>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</si>
  <si>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</si>
  <si>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</si>
  <si>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812</t>
  </si>
  <si>
    <t>КОМИТЕТ ПО УПРАВЛЕНИЮ ИМУЩЕСТВОМ КУРСКОЙ ОБЛАСТИ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</si>
  <si>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</si>
  <si>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</si>
  <si>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</si>
  <si>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</si>
  <si>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1 17 00000 00 0000 000</t>
  </si>
  <si>
    <t>ПРОЧИЕ НЕНАЛОГОВЫЕ ДОХОДЫ</t>
  </si>
  <si>
    <t>Инициативные платежи</t>
  </si>
  <si>
    <t>1 17 15000 00 0000 000</t>
  </si>
  <si>
    <t>Инициативные платежи, зачисляемые в бюджеты муниципальных районов</t>
  </si>
  <si>
    <t>1 17 15030 05 0000 150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</si>
  <si>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</si>
  <si>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</si>
  <si>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</si>
  <si>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</si>
  <si>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                                                                    от 13.05.2022 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</si>
</sst>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432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vertical="center" wrapText="1"/>
    </xf>
    <xf numFmtId="0" fontId="13" fillId="3" borderId="9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0" fillId="0" borderId="11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3" fillId="2" borderId="1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0" fontId="13" fillId="3" borderId="3" xfId="0" applyFont="1" applyFill="1" applyBorder="1" applyAlignment="1">
      <alignment vertical="center" wrapText="1"/>
    </xf>
    <xf numFmtId="0" fontId="12" fillId="4" borderId="3" xfId="0" applyFont="1" applyFill="1" applyBorder="1" applyAlignment="1">
      <alignment vertical="center" wrapText="1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3" fontId="13" fillId="2" borderId="3" xfId="0" applyNumberFormat="1" applyFont="1" applyFill="1" applyBorder="1" applyAlignment="1"/>
    <xf numFmtId="3" fontId="13" fillId="3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6" borderId="3" xfId="0" applyNumberFormat="1" applyFont="1" applyFill="1" applyBorder="1" applyAlignment="1"/>
    <xf numFmtId="3" fontId="13" fillId="4" borderId="3" xfId="0" applyNumberFormat="1" applyFont="1" applyFill="1" applyBorder="1" applyAlignment="1"/>
    <xf numFmtId="3" fontId="10" fillId="3" borderId="3" xfId="0" applyNumberFormat="1" applyFont="1" applyFill="1" applyBorder="1" applyAlignment="1"/>
    <xf numFmtId="3" fontId="10" fillId="7" borderId="4" xfId="0" applyNumberFormat="1" applyFont="1" applyFill="1" applyBorder="1" applyAlignment="1"/>
    <xf numFmtId="3" fontId="10" fillId="6" borderId="4" xfId="0" applyNumberFormat="1" applyFont="1" applyFill="1" applyBorder="1" applyAlignment="1"/>
    <xf numFmtId="3" fontId="13" fillId="5" borderId="3" xfId="0" applyNumberFormat="1" applyFont="1" applyFill="1" applyBorder="1" applyAlignment="1"/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3" fontId="13" fillId="9" borderId="3" xfId="0" applyNumberFormat="1" applyFont="1" applyFill="1" applyBorder="1" applyAlignment="1"/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3" fontId="13" fillId="9" borderId="3" xfId="0" applyNumberFormat="1" applyFont="1" applyFill="1" applyBorder="1" applyAlignment="1">
      <alignment vertical="top" wrapText="1"/>
    </xf>
    <xf numFmtId="3" fontId="13" fillId="5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0" fontId="10" fillId="0" borderId="1" xfId="0" applyFont="1" applyBorder="1"/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3" fontId="10" fillId="0" borderId="3" xfId="0" applyNumberFormat="1" applyFont="1" applyBorder="1"/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3" fontId="13" fillId="1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left" vertical="top" wrapText="1"/>
    </xf>
    <xf numFmtId="49" fontId="15" fillId="10" borderId="2" xfId="0" applyNumberFormat="1" applyFont="1" applyFill="1" applyBorder="1" applyAlignment="1">
      <alignment horizontal="center" vertical="center" wrapText="1"/>
    </xf>
    <xf numFmtId="49" fontId="13" fillId="10" borderId="2" xfId="0" applyNumberFormat="1" applyFont="1" applyFill="1" applyBorder="1" applyAlignment="1">
      <alignment horizontal="center" vertical="center"/>
    </xf>
    <xf numFmtId="49" fontId="13" fillId="10" borderId="6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horizontal="right" vertical="center"/>
    </xf>
    <xf numFmtId="49" fontId="13" fillId="10" borderId="9" xfId="0" applyNumberFormat="1" applyFont="1" applyFill="1" applyBorder="1" applyAlignment="1">
      <alignment horizontal="right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" fontId="0" fillId="0" borderId="0" xfId="0" applyNumberFormat="1"/>
    <xf numFmtId="0" fontId="12" fillId="4" borderId="1" xfId="0" applyFont="1" applyFill="1" applyBorder="1" applyAlignment="1">
      <alignment horizontal="left" vertical="top" wrapText="1"/>
    </xf>
    <xf numFmtId="3" fontId="0" fillId="6" borderId="0" xfId="0" applyNumberFormat="1" applyFill="1"/>
    <xf numFmtId="3" fontId="10" fillId="6" borderId="1" xfId="0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left" wrapText="1"/>
    </xf>
    <xf numFmtId="49" fontId="1" fillId="6" borderId="1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3" fontId="10" fillId="6" borderId="2" xfId="0" applyNumberFormat="1" applyFont="1" applyFill="1" applyBorder="1" applyAlignment="1">
      <alignment horizontal="center" vertical="center"/>
    </xf>
    <xf numFmtId="3" fontId="13" fillId="9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3" fontId="10" fillId="7" borderId="9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justify" vertical="top" wrapText="1"/>
    </xf>
    <xf numFmtId="0" fontId="10" fillId="0" borderId="16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3" fontId="10" fillId="0" borderId="1" xfId="0" applyNumberFormat="1" applyFont="1" applyBorder="1"/>
    <xf numFmtId="0" fontId="12" fillId="6" borderId="3" xfId="0" applyFont="1" applyFill="1" applyBorder="1" applyAlignment="1">
      <alignment horizontal="center" wrapText="1"/>
    </xf>
    <xf numFmtId="3" fontId="13" fillId="5" borderId="3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10" borderId="16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top" wrapText="1"/>
    </xf>
    <xf numFmtId="0" fontId="10" fillId="6" borderId="8" xfId="0" applyFont="1" applyFill="1" applyBorder="1" applyAlignment="1">
      <alignment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0" fillId="0" borderId="8" xfId="0" applyFont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2" fillId="0" borderId="20" xfId="0" applyFont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4" fillId="11" borderId="1" xfId="0" applyFont="1" applyFill="1" applyBorder="1" applyAlignment="1">
      <alignment vertical="center" wrapText="1"/>
    </xf>
    <xf numFmtId="0" fontId="12" fillId="0" borderId="21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center" vertical="center"/>
    </xf>
    <xf numFmtId="0" fontId="13" fillId="10" borderId="1" xfId="0" applyFont="1" applyFill="1" applyBorder="1"/>
    <xf numFmtId="0" fontId="13" fillId="10" borderId="5" xfId="0" applyFont="1" applyFill="1" applyBorder="1"/>
    <xf numFmtId="0" fontId="13" fillId="10" borderId="9" xfId="0" applyFont="1" applyFill="1" applyBorder="1"/>
    <xf numFmtId="0" fontId="13" fillId="10" borderId="3" xfId="0" applyFont="1" applyFill="1" applyBorder="1"/>
    <xf numFmtId="0" fontId="1" fillId="0" borderId="8" xfId="0" applyFont="1" applyBorder="1" applyAlignment="1">
      <alignment horizontal="left" vertical="top" wrapText="1"/>
    </xf>
    <xf numFmtId="3" fontId="13" fillId="2" borderId="3" xfId="0" applyNumberFormat="1" applyFont="1" applyFill="1" applyBorder="1"/>
    <xf numFmtId="3" fontId="13" fillId="3" borderId="3" xfId="0" applyNumberFormat="1" applyFont="1" applyFill="1" applyBorder="1"/>
    <xf numFmtId="0" fontId="13" fillId="4" borderId="3" xfId="0" applyFont="1" applyFill="1" applyBorder="1" applyAlignment="1">
      <alignment horizontal="center" wrapText="1"/>
    </xf>
    <xf numFmtId="3" fontId="13" fillId="4" borderId="3" xfId="0" applyNumberFormat="1" applyFont="1" applyFill="1" applyBorder="1"/>
    <xf numFmtId="3" fontId="10" fillId="7" borderId="3" xfId="0" applyNumberFormat="1" applyFont="1" applyFill="1" applyBorder="1"/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12" xfId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3">
    <cellStyle name="Обычный" xfId="0" builtinId="0"/>
    <cellStyle name="Обычный_прил9" xfId="1" xr:uid="{00000000-0005-0000-0000-000001000000}"/>
    <cellStyle name="Стиль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9"/>
  <sheetViews>
    <sheetView zoomScaleNormal="100" workbookViewId="0">
      <selection activeCell="A6" sqref="A6:D6"/>
    </sheetView>
  </sheetViews>
  <sheetFormatPr defaultRowHeight="15" x14ac:dyDescent="0.25"/>
  <cols>
    <col min="1" max="1" width="70.5703125" customWidth="1"/>
    <col min="2" max="2" width="11.140625" customWidth="1"/>
    <col min="3" max="3" width="23.42578125" customWidth="1"/>
    <col min="4" max="4" width="13.28515625" customWidth="1"/>
  </cols>
  <sheetData>
    <row r="1" spans="1:4" x14ac:dyDescent="0.25">
      <c r="A1" s="419" t="s">
        <v>295</v>
      </c>
      <c r="B1" s="419"/>
      <c r="C1" s="419"/>
      <c r="D1" s="420"/>
    </row>
    <row r="2" spans="1:4" x14ac:dyDescent="0.25">
      <c r="A2" s="419" t="s">
        <v>296</v>
      </c>
      <c r="B2" s="419"/>
      <c r="C2" s="419"/>
      <c r="D2" s="420"/>
    </row>
    <row r="3" spans="1:4" x14ac:dyDescent="0.25">
      <c r="A3" s="419" t="s">
        <v>351</v>
      </c>
      <c r="B3" s="419"/>
      <c r="C3" s="419"/>
      <c r="D3" s="420"/>
    </row>
    <row r="4" spans="1:4" x14ac:dyDescent="0.25">
      <c r="A4" s="419" t="s">
        <v>349</v>
      </c>
      <c r="B4" s="419"/>
      <c r="C4" s="419"/>
      <c r="D4" s="420"/>
    </row>
    <row r="5" spans="1:4" x14ac:dyDescent="0.25">
      <c r="A5" s="419" t="s">
        <v>665</v>
      </c>
      <c r="B5" s="419"/>
      <c r="C5" s="419"/>
      <c r="D5" s="420"/>
    </row>
    <row r="6" spans="1:4" x14ac:dyDescent="0.25">
      <c r="A6" s="421" t="s">
        <v>743</v>
      </c>
      <c r="B6" s="421"/>
      <c r="C6" s="421"/>
      <c r="D6" s="422"/>
    </row>
    <row r="7" spans="1:4" x14ac:dyDescent="0.25">
      <c r="A7" s="415"/>
      <c r="B7" s="415"/>
      <c r="C7" s="415"/>
      <c r="D7" s="416"/>
    </row>
    <row r="8" spans="1:4" ht="18.75" x14ac:dyDescent="0.25">
      <c r="A8" s="417" t="s">
        <v>359</v>
      </c>
      <c r="B8" s="417"/>
      <c r="C8" s="417"/>
      <c r="D8" s="418"/>
    </row>
    <row r="9" spans="1:4" x14ac:dyDescent="0.25">
      <c r="A9" s="413" t="s">
        <v>716</v>
      </c>
      <c r="B9" s="413"/>
      <c r="C9" s="413"/>
      <c r="D9" s="414"/>
    </row>
    <row r="10" spans="1:4" x14ac:dyDescent="0.25">
      <c r="A10" s="413" t="s">
        <v>344</v>
      </c>
      <c r="B10" s="413"/>
      <c r="C10" s="413"/>
      <c r="D10" s="413"/>
    </row>
    <row r="11" spans="1:4" x14ac:dyDescent="0.25">
      <c r="A11" s="343"/>
      <c r="B11" s="343"/>
      <c r="C11" s="343"/>
      <c r="D11" s="343"/>
    </row>
    <row r="12" spans="1:4" x14ac:dyDescent="0.25">
      <c r="D12" s="344" t="s">
        <v>360</v>
      </c>
    </row>
    <row r="13" spans="1:4" ht="35.25" customHeight="1" x14ac:dyDescent="0.25">
      <c r="A13" s="408" t="s">
        <v>224</v>
      </c>
      <c r="B13" s="412" t="s">
        <v>328</v>
      </c>
      <c r="C13" s="412"/>
      <c r="D13" s="410" t="s">
        <v>331</v>
      </c>
    </row>
    <row r="14" spans="1:4" ht="62.25" customHeight="1" x14ac:dyDescent="0.25">
      <c r="A14" s="409"/>
      <c r="B14" s="132" t="s">
        <v>329</v>
      </c>
      <c r="C14" s="132" t="s">
        <v>330</v>
      </c>
      <c r="D14" s="411"/>
    </row>
    <row r="15" spans="1:4" ht="22.5" customHeight="1" x14ac:dyDescent="0.25">
      <c r="A15" s="295" t="s">
        <v>226</v>
      </c>
      <c r="B15" s="292"/>
      <c r="C15" s="296" t="s">
        <v>225</v>
      </c>
      <c r="D15" s="297">
        <f>SUM(D16,D22,D29,D45,D54,D66,D71,D84,D96+D49+D143)</f>
        <v>119865781</v>
      </c>
    </row>
    <row r="16" spans="1:4" ht="18.75" customHeight="1" x14ac:dyDescent="0.25">
      <c r="A16" s="112" t="s">
        <v>228</v>
      </c>
      <c r="B16" s="149"/>
      <c r="C16" s="133" t="s">
        <v>227</v>
      </c>
      <c r="D16" s="281">
        <f>SUM(D17)</f>
        <v>82125513</v>
      </c>
    </row>
    <row r="17" spans="1:4" ht="17.25" customHeight="1" x14ac:dyDescent="0.25">
      <c r="A17" s="113" t="s">
        <v>230</v>
      </c>
      <c r="B17" s="150"/>
      <c r="C17" s="134" t="s">
        <v>229</v>
      </c>
      <c r="D17" s="282">
        <f>SUM(D19:D21)</f>
        <v>82125513</v>
      </c>
    </row>
    <row r="18" spans="1:4" ht="17.25" customHeight="1" x14ac:dyDescent="0.25">
      <c r="A18" s="167" t="s">
        <v>332</v>
      </c>
      <c r="B18" s="168">
        <v>182</v>
      </c>
      <c r="C18" s="170"/>
      <c r="D18" s="283">
        <f>SUM(D19:D21)</f>
        <v>82125513</v>
      </c>
    </row>
    <row r="19" spans="1:4" ht="68.25" customHeight="1" x14ac:dyDescent="0.25">
      <c r="A19" s="128" t="s">
        <v>232</v>
      </c>
      <c r="B19" s="151">
        <v>182</v>
      </c>
      <c r="C19" s="136" t="s">
        <v>231</v>
      </c>
      <c r="D19" s="284">
        <v>79788178</v>
      </c>
    </row>
    <row r="20" spans="1:4" ht="111.75" customHeight="1" x14ac:dyDescent="0.25">
      <c r="A20" s="56" t="s">
        <v>234</v>
      </c>
      <c r="B20" s="151">
        <v>182</v>
      </c>
      <c r="C20" s="136" t="s">
        <v>233</v>
      </c>
      <c r="D20" s="284">
        <v>1531148</v>
      </c>
    </row>
    <row r="21" spans="1:4" ht="48" customHeight="1" x14ac:dyDescent="0.25">
      <c r="A21" s="56" t="s">
        <v>236</v>
      </c>
      <c r="B21" s="151">
        <v>182</v>
      </c>
      <c r="C21" s="136" t="s">
        <v>235</v>
      </c>
      <c r="D21" s="284">
        <v>806187</v>
      </c>
    </row>
    <row r="22" spans="1:4" ht="33" customHeight="1" x14ac:dyDescent="0.25">
      <c r="A22" s="114" t="s">
        <v>238</v>
      </c>
      <c r="B22" s="149"/>
      <c r="C22" s="137" t="s">
        <v>237</v>
      </c>
      <c r="D22" s="281">
        <f>SUM(D23)</f>
        <v>7648918</v>
      </c>
    </row>
    <row r="23" spans="1:4" ht="33" customHeight="1" x14ac:dyDescent="0.25">
      <c r="A23" s="129" t="s">
        <v>240</v>
      </c>
      <c r="B23" s="150"/>
      <c r="C23" s="138" t="s">
        <v>239</v>
      </c>
      <c r="D23" s="282">
        <f>SUM(D25:D28)</f>
        <v>7648918</v>
      </c>
    </row>
    <row r="24" spans="1:4" ht="19.5" customHeight="1" x14ac:dyDescent="0.25">
      <c r="A24" s="160" t="s">
        <v>333</v>
      </c>
      <c r="B24" s="161">
        <v>100</v>
      </c>
      <c r="C24" s="171"/>
      <c r="D24" s="283">
        <f>SUM(D25:D28)</f>
        <v>7648918</v>
      </c>
    </row>
    <row r="25" spans="1:4" ht="99" customHeight="1" x14ac:dyDescent="0.25">
      <c r="A25" s="56" t="s">
        <v>538</v>
      </c>
      <c r="B25" s="148">
        <v>100</v>
      </c>
      <c r="C25" s="136" t="s">
        <v>537</v>
      </c>
      <c r="D25" s="284">
        <v>3531196</v>
      </c>
    </row>
    <row r="26" spans="1:4" ht="111.75" customHeight="1" x14ac:dyDescent="0.25">
      <c r="A26" s="56" t="s">
        <v>539</v>
      </c>
      <c r="B26" s="148">
        <v>100</v>
      </c>
      <c r="C26" s="136" t="s">
        <v>540</v>
      </c>
      <c r="D26" s="284">
        <v>24834</v>
      </c>
    </row>
    <row r="27" spans="1:4" ht="97.5" customHeight="1" x14ac:dyDescent="0.25">
      <c r="A27" s="56" t="s">
        <v>543</v>
      </c>
      <c r="B27" s="148">
        <v>100</v>
      </c>
      <c r="C27" s="136" t="s">
        <v>541</v>
      </c>
      <c r="D27" s="284">
        <v>4695048</v>
      </c>
    </row>
    <row r="28" spans="1:4" ht="96" customHeight="1" x14ac:dyDescent="0.25">
      <c r="A28" s="56" t="s">
        <v>544</v>
      </c>
      <c r="B28" s="148">
        <v>100</v>
      </c>
      <c r="C28" s="136" t="s">
        <v>542</v>
      </c>
      <c r="D28" s="284">
        <v>-602160</v>
      </c>
    </row>
    <row r="29" spans="1:4" ht="16.5" customHeight="1" x14ac:dyDescent="0.25">
      <c r="A29" s="112" t="s">
        <v>242</v>
      </c>
      <c r="B29" s="149"/>
      <c r="C29" s="137" t="s">
        <v>241</v>
      </c>
      <c r="D29" s="281">
        <f>SUM(D30+D35+D39+D42)</f>
        <v>5544803</v>
      </c>
    </row>
    <row r="30" spans="1:4" ht="30" customHeight="1" x14ac:dyDescent="0.25">
      <c r="A30" s="113" t="s">
        <v>363</v>
      </c>
      <c r="B30" s="150"/>
      <c r="C30" s="139" t="s">
        <v>365</v>
      </c>
      <c r="D30" s="282">
        <f>SUM(D31)</f>
        <v>893622</v>
      </c>
    </row>
    <row r="31" spans="1:4" ht="16.5" customHeight="1" x14ac:dyDescent="0.25">
      <c r="A31" s="167" t="s">
        <v>332</v>
      </c>
      <c r="B31" s="168">
        <v>182</v>
      </c>
      <c r="C31" s="163"/>
      <c r="D31" s="283">
        <f>SUM(D32:D34)</f>
        <v>893622</v>
      </c>
    </row>
    <row r="32" spans="1:4" ht="33" customHeight="1" x14ac:dyDescent="0.25">
      <c r="A32" s="115" t="s">
        <v>364</v>
      </c>
      <c r="B32" s="153">
        <v>182</v>
      </c>
      <c r="C32" s="140" t="s">
        <v>500</v>
      </c>
      <c r="D32" s="284">
        <v>801355</v>
      </c>
    </row>
    <row r="33" spans="1:4" ht="32.25" customHeight="1" x14ac:dyDescent="0.25">
      <c r="A33" s="120" t="s">
        <v>366</v>
      </c>
      <c r="B33" s="157">
        <v>182</v>
      </c>
      <c r="C33" s="146" t="s">
        <v>501</v>
      </c>
      <c r="D33" s="285">
        <v>92284</v>
      </c>
    </row>
    <row r="34" spans="1:4" ht="32.25" customHeight="1" x14ac:dyDescent="0.25">
      <c r="A34" s="120" t="s">
        <v>717</v>
      </c>
      <c r="B34" s="157">
        <v>182</v>
      </c>
      <c r="C34" s="146" t="s">
        <v>718</v>
      </c>
      <c r="D34" s="285">
        <v>-17</v>
      </c>
    </row>
    <row r="35" spans="1:4" ht="32.25" customHeight="1" x14ac:dyDescent="0.25">
      <c r="A35" s="113" t="s">
        <v>244</v>
      </c>
      <c r="B35" s="150"/>
      <c r="C35" s="139" t="s">
        <v>243</v>
      </c>
      <c r="D35" s="282">
        <f>SUM(D37:D38)</f>
        <v>429242</v>
      </c>
    </row>
    <row r="36" spans="1:4" ht="17.25" customHeight="1" x14ac:dyDescent="0.25">
      <c r="A36" s="167" t="s">
        <v>332</v>
      </c>
      <c r="B36" s="168">
        <v>182</v>
      </c>
      <c r="C36" s="163"/>
      <c r="D36" s="283">
        <f>SUM(D37:D38)</f>
        <v>429242</v>
      </c>
    </row>
    <row r="37" spans="1:4" ht="18.75" customHeight="1" x14ac:dyDescent="0.25">
      <c r="A37" s="115" t="s">
        <v>244</v>
      </c>
      <c r="B37" s="153">
        <v>182</v>
      </c>
      <c r="C37" s="140" t="s">
        <v>245</v>
      </c>
      <c r="D37" s="284">
        <v>428511</v>
      </c>
    </row>
    <row r="38" spans="1:4" ht="32.25" customHeight="1" x14ac:dyDescent="0.25">
      <c r="A38" s="115" t="s">
        <v>327</v>
      </c>
      <c r="B38" s="153">
        <v>182</v>
      </c>
      <c r="C38" s="140" t="s">
        <v>326</v>
      </c>
      <c r="D38" s="284">
        <v>731</v>
      </c>
    </row>
    <row r="39" spans="1:4" ht="16.5" customHeight="1" x14ac:dyDescent="0.25">
      <c r="A39" s="113" t="s">
        <v>247</v>
      </c>
      <c r="B39" s="150"/>
      <c r="C39" s="139" t="s">
        <v>246</v>
      </c>
      <c r="D39" s="282">
        <f>SUM(D41:D41)</f>
        <v>2525783</v>
      </c>
    </row>
    <row r="40" spans="1:4" ht="16.5" customHeight="1" x14ac:dyDescent="0.25">
      <c r="A40" s="167" t="s">
        <v>332</v>
      </c>
      <c r="B40" s="168">
        <v>182</v>
      </c>
      <c r="C40" s="163"/>
      <c r="D40" s="283">
        <f>SUM(D41:D41)</f>
        <v>2525783</v>
      </c>
    </row>
    <row r="41" spans="1:4" ht="17.25" customHeight="1" x14ac:dyDescent="0.25">
      <c r="A41" s="115" t="s">
        <v>247</v>
      </c>
      <c r="B41" s="153">
        <v>182</v>
      </c>
      <c r="C41" s="140" t="s">
        <v>248</v>
      </c>
      <c r="D41" s="284">
        <v>2525783</v>
      </c>
    </row>
    <row r="42" spans="1:4" ht="31.5" customHeight="1" x14ac:dyDescent="0.25">
      <c r="A42" s="113" t="s">
        <v>545</v>
      </c>
      <c r="B42" s="150"/>
      <c r="C42" s="139" t="s">
        <v>246</v>
      </c>
      <c r="D42" s="282">
        <f>SUM(D43)</f>
        <v>1696156</v>
      </c>
    </row>
    <row r="43" spans="1:4" ht="18" customHeight="1" x14ac:dyDescent="0.25">
      <c r="A43" s="167" t="s">
        <v>332</v>
      </c>
      <c r="B43" s="168">
        <v>182</v>
      </c>
      <c r="C43" s="163"/>
      <c r="D43" s="283">
        <f>SUM(D44)</f>
        <v>1696156</v>
      </c>
    </row>
    <row r="44" spans="1:4" ht="33" customHeight="1" x14ac:dyDescent="0.25">
      <c r="A44" s="115" t="s">
        <v>546</v>
      </c>
      <c r="B44" s="153">
        <v>182</v>
      </c>
      <c r="C44" s="140" t="s">
        <v>248</v>
      </c>
      <c r="D44" s="284">
        <v>1696156</v>
      </c>
    </row>
    <row r="45" spans="1:4" ht="19.5" customHeight="1" x14ac:dyDescent="0.25">
      <c r="A45" s="114" t="s">
        <v>250</v>
      </c>
      <c r="B45" s="149"/>
      <c r="C45" s="137" t="s">
        <v>249</v>
      </c>
      <c r="D45" s="281">
        <f>SUM(D46)</f>
        <v>1294504</v>
      </c>
    </row>
    <row r="46" spans="1:4" ht="32.25" customHeight="1" x14ac:dyDescent="0.25">
      <c r="A46" s="113" t="s">
        <v>252</v>
      </c>
      <c r="B46" s="150"/>
      <c r="C46" s="141" t="s">
        <v>251</v>
      </c>
      <c r="D46" s="282">
        <f>SUM(D48)</f>
        <v>1294504</v>
      </c>
    </row>
    <row r="47" spans="1:4" ht="15.75" x14ac:dyDescent="0.25">
      <c r="A47" s="167" t="s">
        <v>332</v>
      </c>
      <c r="B47" s="168">
        <v>182</v>
      </c>
      <c r="C47" s="172"/>
      <c r="D47" s="283">
        <f>SUM(D48)</f>
        <v>1294504</v>
      </c>
    </row>
    <row r="48" spans="1:4" ht="50.25" customHeight="1" x14ac:dyDescent="0.25">
      <c r="A48" s="10" t="s">
        <v>254</v>
      </c>
      <c r="B48" s="148">
        <v>182</v>
      </c>
      <c r="C48" s="140" t="s">
        <v>253</v>
      </c>
      <c r="D48" s="284">
        <v>1294504</v>
      </c>
    </row>
    <row r="49" spans="1:4" ht="34.5" customHeight="1" x14ac:dyDescent="0.25">
      <c r="A49" s="66" t="s">
        <v>719</v>
      </c>
      <c r="B49" s="149"/>
      <c r="C49" s="137" t="s">
        <v>720</v>
      </c>
      <c r="D49" s="403">
        <f>SUM(D50)</f>
        <v>-2020</v>
      </c>
    </row>
    <row r="50" spans="1:4" ht="32.25" customHeight="1" x14ac:dyDescent="0.25">
      <c r="A50" s="113" t="s">
        <v>721</v>
      </c>
      <c r="B50" s="150"/>
      <c r="C50" s="139" t="s">
        <v>722</v>
      </c>
      <c r="D50" s="404">
        <f>SUM(D51)</f>
        <v>-2020</v>
      </c>
    </row>
    <row r="51" spans="1:4" ht="47.25" x14ac:dyDescent="0.25">
      <c r="A51" s="116" t="s">
        <v>723</v>
      </c>
      <c r="B51" s="405"/>
      <c r="C51" s="142" t="s">
        <v>724</v>
      </c>
      <c r="D51" s="406">
        <f>SUM(D53)</f>
        <v>-2020</v>
      </c>
    </row>
    <row r="52" spans="1:4" ht="15.75" x14ac:dyDescent="0.25">
      <c r="A52" s="167" t="s">
        <v>332</v>
      </c>
      <c r="B52" s="168">
        <v>182</v>
      </c>
      <c r="C52" s="163"/>
      <c r="D52" s="407">
        <f>SUM(D53)</f>
        <v>-2020</v>
      </c>
    </row>
    <row r="53" spans="1:4" ht="66" customHeight="1" x14ac:dyDescent="0.25">
      <c r="A53" s="10" t="s">
        <v>725</v>
      </c>
      <c r="B53" s="148">
        <v>182</v>
      </c>
      <c r="C53" s="140" t="s">
        <v>726</v>
      </c>
      <c r="D53" s="309">
        <v>-2020</v>
      </c>
    </row>
    <row r="54" spans="1:4" ht="46.5" customHeight="1" x14ac:dyDescent="0.25">
      <c r="A54" s="110" t="s">
        <v>256</v>
      </c>
      <c r="B54" s="149"/>
      <c r="C54" s="137" t="s">
        <v>255</v>
      </c>
      <c r="D54" s="281">
        <f>SUM(D55)</f>
        <v>8536397</v>
      </c>
    </row>
    <row r="55" spans="1:4" ht="94.5" customHeight="1" x14ac:dyDescent="0.25">
      <c r="A55" s="129" t="s">
        <v>258</v>
      </c>
      <c r="B55" s="150"/>
      <c r="C55" s="139" t="s">
        <v>257</v>
      </c>
      <c r="D55" s="282">
        <f>SUM(D56+D60+D62+D64+D58)</f>
        <v>8536397</v>
      </c>
    </row>
    <row r="56" spans="1:4" ht="28.5" customHeight="1" x14ac:dyDescent="0.25">
      <c r="A56" s="165" t="s">
        <v>335</v>
      </c>
      <c r="B56" s="166" t="s">
        <v>48</v>
      </c>
      <c r="C56" s="163"/>
      <c r="D56" s="283">
        <f>SUM(D57)</f>
        <v>5584325</v>
      </c>
    </row>
    <row r="57" spans="1:4" ht="81" customHeight="1" x14ac:dyDescent="0.25">
      <c r="A57" s="10" t="s">
        <v>503</v>
      </c>
      <c r="B57" s="162" t="s">
        <v>48</v>
      </c>
      <c r="C57" s="140" t="s">
        <v>502</v>
      </c>
      <c r="D57" s="284">
        <v>5584325</v>
      </c>
    </row>
    <row r="58" spans="1:4" ht="30.75" customHeight="1" x14ac:dyDescent="0.25">
      <c r="A58" s="165" t="s">
        <v>728</v>
      </c>
      <c r="B58" s="166" t="s">
        <v>727</v>
      </c>
      <c r="C58" s="163"/>
      <c r="D58" s="283">
        <f>SUM(D59)</f>
        <v>799234</v>
      </c>
    </row>
    <row r="59" spans="1:4" ht="81.75" customHeight="1" x14ac:dyDescent="0.25">
      <c r="A59" s="56" t="s">
        <v>503</v>
      </c>
      <c r="B59" s="162" t="s">
        <v>727</v>
      </c>
      <c r="C59" s="140" t="s">
        <v>502</v>
      </c>
      <c r="D59" s="284">
        <v>799234</v>
      </c>
    </row>
    <row r="60" spans="1:4" ht="34.5" customHeight="1" x14ac:dyDescent="0.25">
      <c r="A60" s="165" t="s">
        <v>534</v>
      </c>
      <c r="B60" s="166" t="s">
        <v>48</v>
      </c>
      <c r="C60" s="163"/>
      <c r="D60" s="283">
        <f>SUM(D61)</f>
        <v>326007</v>
      </c>
    </row>
    <row r="61" spans="1:4" ht="77.25" customHeight="1" x14ac:dyDescent="0.25">
      <c r="A61" s="10" t="s">
        <v>260</v>
      </c>
      <c r="B61" s="162" t="s">
        <v>48</v>
      </c>
      <c r="C61" s="140" t="s">
        <v>259</v>
      </c>
      <c r="D61" s="284">
        <v>326007</v>
      </c>
    </row>
    <row r="62" spans="1:4" ht="33.75" customHeight="1" x14ac:dyDescent="0.25">
      <c r="A62" s="165" t="s">
        <v>335</v>
      </c>
      <c r="B62" s="166" t="s">
        <v>48</v>
      </c>
      <c r="C62" s="163"/>
      <c r="D62" s="283">
        <f>SUM(D63)</f>
        <v>1750007</v>
      </c>
    </row>
    <row r="63" spans="1:4" ht="80.25" customHeight="1" x14ac:dyDescent="0.25">
      <c r="A63" s="43" t="s">
        <v>59</v>
      </c>
      <c r="B63" s="162" t="s">
        <v>48</v>
      </c>
      <c r="C63" s="140" t="s">
        <v>58</v>
      </c>
      <c r="D63" s="284">
        <v>1750007</v>
      </c>
    </row>
    <row r="64" spans="1:4" ht="31.5" x14ac:dyDescent="0.25">
      <c r="A64" s="165" t="s">
        <v>335</v>
      </c>
      <c r="B64" s="166" t="s">
        <v>48</v>
      </c>
      <c r="C64" s="163"/>
      <c r="D64" s="283">
        <f>SUM(D65)</f>
        <v>76824</v>
      </c>
    </row>
    <row r="65" spans="1:4" ht="31.5" x14ac:dyDescent="0.25">
      <c r="A65" s="10" t="s">
        <v>367</v>
      </c>
      <c r="B65" s="162" t="s">
        <v>48</v>
      </c>
      <c r="C65" s="140" t="s">
        <v>368</v>
      </c>
      <c r="D65" s="284">
        <v>76824</v>
      </c>
    </row>
    <row r="66" spans="1:4" ht="21" customHeight="1" x14ac:dyDescent="0.25">
      <c r="A66" s="112" t="s">
        <v>262</v>
      </c>
      <c r="B66" s="149"/>
      <c r="C66" s="137" t="s">
        <v>261</v>
      </c>
      <c r="D66" s="281">
        <f>SUM(D67)</f>
        <v>66333</v>
      </c>
    </row>
    <row r="67" spans="1:4" ht="17.25" customHeight="1" x14ac:dyDescent="0.25">
      <c r="A67" s="117" t="s">
        <v>264</v>
      </c>
      <c r="B67" s="152"/>
      <c r="C67" s="143" t="s">
        <v>263</v>
      </c>
      <c r="D67" s="287">
        <f>SUM(D69:D70)</f>
        <v>66333</v>
      </c>
    </row>
    <row r="68" spans="1:4" ht="36" customHeight="1" x14ac:dyDescent="0.25">
      <c r="A68" s="165" t="s">
        <v>336</v>
      </c>
      <c r="B68" s="164" t="s">
        <v>337</v>
      </c>
      <c r="C68" s="163"/>
      <c r="D68" s="288">
        <f>SUM(D69:D70)</f>
        <v>66333</v>
      </c>
    </row>
    <row r="69" spans="1:4" ht="32.25" customHeight="1" x14ac:dyDescent="0.25">
      <c r="A69" s="56" t="s">
        <v>266</v>
      </c>
      <c r="B69" s="169" t="s">
        <v>337</v>
      </c>
      <c r="C69" s="144" t="s">
        <v>265</v>
      </c>
      <c r="D69" s="289">
        <v>62476</v>
      </c>
    </row>
    <row r="70" spans="1:4" ht="16.5" customHeight="1" x14ac:dyDescent="0.25">
      <c r="A70" s="306" t="s">
        <v>548</v>
      </c>
      <c r="B70" s="169" t="s">
        <v>337</v>
      </c>
      <c r="C70" s="144" t="s">
        <v>547</v>
      </c>
      <c r="D70" s="285">
        <v>3857</v>
      </c>
    </row>
    <row r="71" spans="1:4" ht="31.5" x14ac:dyDescent="0.25">
      <c r="A71" s="112" t="s">
        <v>268</v>
      </c>
      <c r="B71" s="149"/>
      <c r="C71" s="137" t="s">
        <v>267</v>
      </c>
      <c r="D71" s="281">
        <f>SUM(D72,D77)</f>
        <v>4263360</v>
      </c>
    </row>
    <row r="72" spans="1:4" ht="15.75" x14ac:dyDescent="0.25">
      <c r="A72" s="113" t="s">
        <v>270</v>
      </c>
      <c r="B72" s="150"/>
      <c r="C72" s="145" t="s">
        <v>269</v>
      </c>
      <c r="D72" s="282">
        <f>SUM(D73+D75)</f>
        <v>3917710</v>
      </c>
    </row>
    <row r="73" spans="1:4" ht="30" customHeight="1" x14ac:dyDescent="0.25">
      <c r="A73" s="165" t="s">
        <v>338</v>
      </c>
      <c r="B73" s="166" t="s">
        <v>50</v>
      </c>
      <c r="C73" s="163"/>
      <c r="D73" s="283">
        <f>SUM(D74)</f>
        <v>3829580</v>
      </c>
    </row>
    <row r="74" spans="1:4" ht="31.5" x14ac:dyDescent="0.25">
      <c r="A74" s="10" t="s">
        <v>271</v>
      </c>
      <c r="B74" s="162" t="s">
        <v>50</v>
      </c>
      <c r="C74" s="140" t="s">
        <v>63</v>
      </c>
      <c r="D74" s="284">
        <v>3829580</v>
      </c>
    </row>
    <row r="75" spans="1:4" ht="30" customHeight="1" x14ac:dyDescent="0.25">
      <c r="A75" s="165" t="s">
        <v>339</v>
      </c>
      <c r="B75" s="166" t="s">
        <v>57</v>
      </c>
      <c r="C75" s="163"/>
      <c r="D75" s="283">
        <f>SUM(D76)</f>
        <v>88130</v>
      </c>
    </row>
    <row r="76" spans="1:4" ht="31.5" x14ac:dyDescent="0.25">
      <c r="A76" s="10" t="s">
        <v>271</v>
      </c>
      <c r="B76" s="162" t="s">
        <v>57</v>
      </c>
      <c r="C76" s="140" t="s">
        <v>63</v>
      </c>
      <c r="D76" s="284">
        <v>88130</v>
      </c>
    </row>
    <row r="77" spans="1:4" ht="18.75" customHeight="1" x14ac:dyDescent="0.25">
      <c r="A77" s="113" t="s">
        <v>273</v>
      </c>
      <c r="B77" s="150"/>
      <c r="C77" s="145" t="s">
        <v>272</v>
      </c>
      <c r="D77" s="282">
        <f>SUM(D78+D80+D82)</f>
        <v>345650</v>
      </c>
    </row>
    <row r="78" spans="1:4" ht="29.25" customHeight="1" x14ac:dyDescent="0.25">
      <c r="A78" s="165" t="s">
        <v>335</v>
      </c>
      <c r="B78" s="166" t="s">
        <v>48</v>
      </c>
      <c r="C78" s="163"/>
      <c r="D78" s="283">
        <f>SUM(D79)</f>
        <v>159435</v>
      </c>
    </row>
    <row r="79" spans="1:4" ht="33" customHeight="1" x14ac:dyDescent="0.25">
      <c r="A79" s="10" t="s">
        <v>274</v>
      </c>
      <c r="B79" s="162" t="s">
        <v>48</v>
      </c>
      <c r="C79" s="140" t="s">
        <v>70</v>
      </c>
      <c r="D79" s="284">
        <v>159435</v>
      </c>
    </row>
    <row r="80" spans="1:4" ht="33" customHeight="1" x14ac:dyDescent="0.25">
      <c r="A80" s="165" t="s">
        <v>338</v>
      </c>
      <c r="B80" s="166" t="s">
        <v>50</v>
      </c>
      <c r="C80" s="163"/>
      <c r="D80" s="283">
        <f>SUM(D81)</f>
        <v>34346</v>
      </c>
    </row>
    <row r="81" spans="1:4" ht="33" customHeight="1" x14ac:dyDescent="0.25">
      <c r="A81" s="10" t="s">
        <v>274</v>
      </c>
      <c r="B81" s="162" t="s">
        <v>50</v>
      </c>
      <c r="C81" s="140" t="s">
        <v>70</v>
      </c>
      <c r="D81" s="284">
        <v>34346</v>
      </c>
    </row>
    <row r="82" spans="1:4" ht="28.5" customHeight="1" x14ac:dyDescent="0.25">
      <c r="A82" s="165" t="s">
        <v>334</v>
      </c>
      <c r="B82" s="166" t="s">
        <v>54</v>
      </c>
      <c r="C82" s="163"/>
      <c r="D82" s="283">
        <f>SUM(D83)</f>
        <v>151869</v>
      </c>
    </row>
    <row r="83" spans="1:4" ht="18" customHeight="1" x14ac:dyDescent="0.25">
      <c r="A83" s="10" t="s">
        <v>325</v>
      </c>
      <c r="B83" s="148" t="s">
        <v>54</v>
      </c>
      <c r="C83" s="140" t="s">
        <v>324</v>
      </c>
      <c r="D83" s="284">
        <v>151869</v>
      </c>
    </row>
    <row r="84" spans="1:4" ht="34.5" customHeight="1" x14ac:dyDescent="0.25">
      <c r="A84" s="112" t="s">
        <v>276</v>
      </c>
      <c r="B84" s="149"/>
      <c r="C84" s="137" t="s">
        <v>275</v>
      </c>
      <c r="D84" s="281">
        <f>SUM(D89+D85)</f>
        <v>9514964</v>
      </c>
    </row>
    <row r="85" spans="1:4" ht="81" customHeight="1" x14ac:dyDescent="0.25">
      <c r="A85" s="129" t="s">
        <v>549</v>
      </c>
      <c r="B85" s="150" t="s">
        <v>48</v>
      </c>
      <c r="C85" s="139" t="s">
        <v>552</v>
      </c>
      <c r="D85" s="282">
        <f>SUM(D86)</f>
        <v>0</v>
      </c>
    </row>
    <row r="86" spans="1:4" ht="31.5" x14ac:dyDescent="0.25">
      <c r="A86" s="165" t="s">
        <v>335</v>
      </c>
      <c r="B86" s="166" t="s">
        <v>48</v>
      </c>
      <c r="C86" s="163"/>
      <c r="D86" s="283">
        <f>SUM(D87:D88)</f>
        <v>0</v>
      </c>
    </row>
    <row r="87" spans="1:4" ht="78.75" x14ac:dyDescent="0.25">
      <c r="A87" s="120" t="s">
        <v>626</v>
      </c>
      <c r="B87" s="162" t="s">
        <v>48</v>
      </c>
      <c r="C87" s="140" t="s">
        <v>625</v>
      </c>
      <c r="D87" s="284"/>
    </row>
    <row r="88" spans="1:4" ht="94.5" x14ac:dyDescent="0.25">
      <c r="A88" s="43" t="s">
        <v>550</v>
      </c>
      <c r="B88" s="162" t="s">
        <v>48</v>
      </c>
      <c r="C88" s="140" t="s">
        <v>551</v>
      </c>
      <c r="D88" s="284"/>
    </row>
    <row r="89" spans="1:4" ht="52.5" customHeight="1" x14ac:dyDescent="0.25">
      <c r="A89" s="129" t="s">
        <v>278</v>
      </c>
      <c r="B89" s="150" t="s">
        <v>48</v>
      </c>
      <c r="C89" s="139" t="s">
        <v>277</v>
      </c>
      <c r="D89" s="282">
        <f>SUM(D90+D92+D94)</f>
        <v>9514964</v>
      </c>
    </row>
    <row r="90" spans="1:4" ht="32.25" customHeight="1" x14ac:dyDescent="0.25">
      <c r="A90" s="165" t="s">
        <v>335</v>
      </c>
      <c r="B90" s="166" t="s">
        <v>48</v>
      </c>
      <c r="C90" s="163"/>
      <c r="D90" s="283">
        <f>SUM(D91)</f>
        <v>9224156</v>
      </c>
    </row>
    <row r="91" spans="1:4" ht="45.75" customHeight="1" x14ac:dyDescent="0.25">
      <c r="A91" s="43" t="s">
        <v>505</v>
      </c>
      <c r="B91" s="162" t="s">
        <v>48</v>
      </c>
      <c r="C91" s="140" t="s">
        <v>504</v>
      </c>
      <c r="D91" s="284">
        <v>9224156</v>
      </c>
    </row>
    <row r="92" spans="1:4" ht="34.5" customHeight="1" x14ac:dyDescent="0.25">
      <c r="A92" s="165" t="s">
        <v>534</v>
      </c>
      <c r="B92" s="166" t="s">
        <v>48</v>
      </c>
      <c r="C92" s="163"/>
      <c r="D92" s="283">
        <f>SUM(D93)</f>
        <v>59054</v>
      </c>
    </row>
    <row r="93" spans="1:4" ht="47.25" customHeight="1" x14ac:dyDescent="0.25">
      <c r="A93" s="43" t="s">
        <v>280</v>
      </c>
      <c r="B93" s="162" t="s">
        <v>48</v>
      </c>
      <c r="C93" s="140" t="s">
        <v>279</v>
      </c>
      <c r="D93" s="284">
        <v>59054</v>
      </c>
    </row>
    <row r="94" spans="1:4" ht="33" customHeight="1" x14ac:dyDescent="0.25">
      <c r="A94" s="165" t="s">
        <v>335</v>
      </c>
      <c r="B94" s="166" t="s">
        <v>48</v>
      </c>
      <c r="C94" s="163"/>
      <c r="D94" s="283">
        <f>SUM(D95)</f>
        <v>231754</v>
      </c>
    </row>
    <row r="95" spans="1:4" ht="47.25" customHeight="1" x14ac:dyDescent="0.25">
      <c r="A95" s="128" t="s">
        <v>507</v>
      </c>
      <c r="B95" s="162" t="s">
        <v>48</v>
      </c>
      <c r="C95" s="140" t="s">
        <v>506</v>
      </c>
      <c r="D95" s="284">
        <v>231754</v>
      </c>
    </row>
    <row r="96" spans="1:4" ht="21" customHeight="1" x14ac:dyDescent="0.25">
      <c r="A96" s="118" t="s">
        <v>282</v>
      </c>
      <c r="B96" s="154"/>
      <c r="C96" s="137" t="s">
        <v>281</v>
      </c>
      <c r="D96" s="281">
        <f>SUM(D97+D100+D105+D114+D117+D120+D125+D130+D135+D140+D108+D111)</f>
        <v>544073</v>
      </c>
    </row>
    <row r="97" spans="1:4" ht="80.25" customHeight="1" x14ac:dyDescent="0.25">
      <c r="A97" s="130" t="s">
        <v>627</v>
      </c>
      <c r="B97" s="156"/>
      <c r="C97" s="139" t="s">
        <v>628</v>
      </c>
      <c r="D97" s="282">
        <f>SUM(D98)</f>
        <v>4500</v>
      </c>
    </row>
    <row r="98" spans="1:4" ht="22.5" customHeight="1" x14ac:dyDescent="0.25">
      <c r="A98" s="167" t="s">
        <v>343</v>
      </c>
      <c r="B98" s="308" t="s">
        <v>342</v>
      </c>
      <c r="C98" s="163"/>
      <c r="D98" s="283">
        <f>SUM(D99)</f>
        <v>4500</v>
      </c>
    </row>
    <row r="99" spans="1:4" ht="80.25" customHeight="1" x14ac:dyDescent="0.25">
      <c r="A99" s="128" t="s">
        <v>627</v>
      </c>
      <c r="B99" s="307" t="s">
        <v>342</v>
      </c>
      <c r="C99" s="140" t="s">
        <v>628</v>
      </c>
      <c r="D99" s="284">
        <v>4500</v>
      </c>
    </row>
    <row r="100" spans="1:4" ht="98.25" customHeight="1" x14ac:dyDescent="0.25">
      <c r="A100" s="130" t="s">
        <v>629</v>
      </c>
      <c r="B100" s="156"/>
      <c r="C100" s="139" t="s">
        <v>631</v>
      </c>
      <c r="D100" s="282">
        <f>SUM(D101+D103)</f>
        <v>9842</v>
      </c>
    </row>
    <row r="101" spans="1:4" ht="22.5" customHeight="1" x14ac:dyDescent="0.25">
      <c r="A101" s="167" t="s">
        <v>343</v>
      </c>
      <c r="B101" s="308" t="s">
        <v>342</v>
      </c>
      <c r="C101" s="163"/>
      <c r="D101" s="283">
        <f>SUM(D102)</f>
        <v>1842</v>
      </c>
    </row>
    <row r="102" spans="1:4" ht="96" customHeight="1" x14ac:dyDescent="0.25">
      <c r="A102" s="128" t="s">
        <v>629</v>
      </c>
      <c r="B102" s="307" t="s">
        <v>342</v>
      </c>
      <c r="C102" s="140" t="s">
        <v>631</v>
      </c>
      <c r="D102" s="284">
        <v>1842</v>
      </c>
    </row>
    <row r="103" spans="1:4" ht="30" customHeight="1" x14ac:dyDescent="0.25">
      <c r="A103" s="167" t="s">
        <v>632</v>
      </c>
      <c r="B103" s="308" t="s">
        <v>630</v>
      </c>
      <c r="C103" s="163"/>
      <c r="D103" s="283">
        <f>SUM(D104)</f>
        <v>8000</v>
      </c>
    </row>
    <row r="104" spans="1:4" ht="97.5" customHeight="1" x14ac:dyDescent="0.25">
      <c r="A104" s="128" t="s">
        <v>629</v>
      </c>
      <c r="B104" s="307" t="s">
        <v>630</v>
      </c>
      <c r="C104" s="140" t="s">
        <v>631</v>
      </c>
      <c r="D104" s="284">
        <v>8000</v>
      </c>
    </row>
    <row r="105" spans="1:4" ht="80.25" customHeight="1" x14ac:dyDescent="0.25">
      <c r="A105" s="130" t="s">
        <v>633</v>
      </c>
      <c r="B105" s="156"/>
      <c r="C105" s="139" t="s">
        <v>634</v>
      </c>
      <c r="D105" s="282">
        <f>SUM(D106)</f>
        <v>10000</v>
      </c>
    </row>
    <row r="106" spans="1:4" ht="35.25" customHeight="1" x14ac:dyDescent="0.25">
      <c r="A106" s="167" t="s">
        <v>632</v>
      </c>
      <c r="B106" s="308" t="s">
        <v>630</v>
      </c>
      <c r="C106" s="163"/>
      <c r="D106" s="283">
        <f>SUM(D107)</f>
        <v>10000</v>
      </c>
    </row>
    <row r="107" spans="1:4" ht="81.75" customHeight="1" x14ac:dyDescent="0.25">
      <c r="A107" s="128" t="s">
        <v>633</v>
      </c>
      <c r="B107" s="307" t="s">
        <v>630</v>
      </c>
      <c r="C107" s="140" t="s">
        <v>634</v>
      </c>
      <c r="D107" s="284">
        <v>10000</v>
      </c>
    </row>
    <row r="108" spans="1:4" ht="80.25" customHeight="1" x14ac:dyDescent="0.25">
      <c r="A108" s="130" t="s">
        <v>740</v>
      </c>
      <c r="B108" s="156"/>
      <c r="C108" s="139" t="s">
        <v>739</v>
      </c>
      <c r="D108" s="282">
        <f>SUM(D109)</f>
        <v>3000</v>
      </c>
    </row>
    <row r="109" spans="1:4" ht="35.25" customHeight="1" x14ac:dyDescent="0.25">
      <c r="A109" s="167" t="s">
        <v>632</v>
      </c>
      <c r="B109" s="308" t="s">
        <v>630</v>
      </c>
      <c r="C109" s="163"/>
      <c r="D109" s="283">
        <f>SUM(D110)</f>
        <v>3000</v>
      </c>
    </row>
    <row r="110" spans="1:4" ht="81.75" customHeight="1" x14ac:dyDescent="0.25">
      <c r="A110" s="128" t="s">
        <v>740</v>
      </c>
      <c r="B110" s="307" t="s">
        <v>630</v>
      </c>
      <c r="C110" s="140" t="s">
        <v>739</v>
      </c>
      <c r="D110" s="284">
        <v>3000</v>
      </c>
    </row>
    <row r="111" spans="1:4" ht="96.75" customHeight="1" x14ac:dyDescent="0.25">
      <c r="A111" s="130" t="s">
        <v>742</v>
      </c>
      <c r="B111" s="156"/>
      <c r="C111" s="139" t="s">
        <v>741</v>
      </c>
      <c r="D111" s="282">
        <f>SUM(D112)</f>
        <v>1750</v>
      </c>
    </row>
    <row r="112" spans="1:4" ht="35.25" customHeight="1" x14ac:dyDescent="0.25">
      <c r="A112" s="167" t="s">
        <v>632</v>
      </c>
      <c r="B112" s="308" t="s">
        <v>630</v>
      </c>
      <c r="C112" s="163"/>
      <c r="D112" s="283">
        <f>SUM(D113)</f>
        <v>1750</v>
      </c>
    </row>
    <row r="113" spans="1:4" ht="95.25" customHeight="1" x14ac:dyDescent="0.25">
      <c r="A113" s="128" t="s">
        <v>742</v>
      </c>
      <c r="B113" s="307" t="s">
        <v>630</v>
      </c>
      <c r="C113" s="140" t="s">
        <v>741</v>
      </c>
      <c r="D113" s="284">
        <v>1750</v>
      </c>
    </row>
    <row r="114" spans="1:4" ht="114" customHeight="1" x14ac:dyDescent="0.25">
      <c r="A114" s="130" t="s">
        <v>635</v>
      </c>
      <c r="B114" s="156"/>
      <c r="C114" s="139" t="s">
        <v>637</v>
      </c>
      <c r="D114" s="282">
        <f>SUM(D115)</f>
        <v>1650</v>
      </c>
    </row>
    <row r="115" spans="1:4" ht="30" customHeight="1" x14ac:dyDescent="0.25">
      <c r="A115" s="167" t="s">
        <v>632</v>
      </c>
      <c r="B115" s="308" t="s">
        <v>630</v>
      </c>
      <c r="C115" s="163"/>
      <c r="D115" s="283">
        <f>SUM(D116)</f>
        <v>1650</v>
      </c>
    </row>
    <row r="116" spans="1:4" ht="113.25" customHeight="1" x14ac:dyDescent="0.25">
      <c r="A116" s="128" t="s">
        <v>635</v>
      </c>
      <c r="B116" s="307" t="s">
        <v>630</v>
      </c>
      <c r="C116" s="140" t="s">
        <v>637</v>
      </c>
      <c r="D116" s="284">
        <v>1650</v>
      </c>
    </row>
    <row r="117" spans="1:4" ht="82.5" customHeight="1" x14ac:dyDescent="0.25">
      <c r="A117" s="130" t="s">
        <v>638</v>
      </c>
      <c r="B117" s="156"/>
      <c r="C117" s="139" t="s">
        <v>636</v>
      </c>
      <c r="D117" s="282">
        <f>SUM(D118)</f>
        <v>2050</v>
      </c>
    </row>
    <row r="118" spans="1:4" ht="30" customHeight="1" x14ac:dyDescent="0.25">
      <c r="A118" s="167" t="s">
        <v>632</v>
      </c>
      <c r="B118" s="308" t="s">
        <v>630</v>
      </c>
      <c r="C118" s="163"/>
      <c r="D118" s="283">
        <f>SUM(D119)</f>
        <v>2050</v>
      </c>
    </row>
    <row r="119" spans="1:4" ht="81.75" customHeight="1" x14ac:dyDescent="0.25">
      <c r="A119" s="128" t="s">
        <v>638</v>
      </c>
      <c r="B119" s="307" t="s">
        <v>630</v>
      </c>
      <c r="C119" s="140" t="s">
        <v>636</v>
      </c>
      <c r="D119" s="284">
        <v>2050</v>
      </c>
    </row>
    <row r="120" spans="1:4" ht="81" customHeight="1" x14ac:dyDescent="0.25">
      <c r="A120" s="130" t="s">
        <v>639</v>
      </c>
      <c r="B120" s="156"/>
      <c r="C120" s="139" t="s">
        <v>640</v>
      </c>
      <c r="D120" s="282">
        <f>SUM(D123+D121)</f>
        <v>38050</v>
      </c>
    </row>
    <row r="121" spans="1:4" ht="22.5" customHeight="1" x14ac:dyDescent="0.25">
      <c r="A121" s="167" t="s">
        <v>343</v>
      </c>
      <c r="B121" s="308" t="s">
        <v>342</v>
      </c>
      <c r="C121" s="163"/>
      <c r="D121" s="283">
        <f>SUM(D122)</f>
        <v>50</v>
      </c>
    </row>
    <row r="122" spans="1:4" ht="81.75" customHeight="1" x14ac:dyDescent="0.25">
      <c r="A122" s="128" t="s">
        <v>639</v>
      </c>
      <c r="B122" s="307" t="s">
        <v>342</v>
      </c>
      <c r="C122" s="140" t="s">
        <v>640</v>
      </c>
      <c r="D122" s="284">
        <v>50</v>
      </c>
    </row>
    <row r="123" spans="1:4" ht="30" customHeight="1" x14ac:dyDescent="0.25">
      <c r="A123" s="167" t="s">
        <v>632</v>
      </c>
      <c r="B123" s="308" t="s">
        <v>630</v>
      </c>
      <c r="C123" s="163"/>
      <c r="D123" s="283">
        <f>SUM(D124)</f>
        <v>38000</v>
      </c>
    </row>
    <row r="124" spans="1:4" ht="81.75" customHeight="1" x14ac:dyDescent="0.25">
      <c r="A124" s="128" t="s">
        <v>639</v>
      </c>
      <c r="B124" s="307" t="s">
        <v>630</v>
      </c>
      <c r="C124" s="140" t="s">
        <v>640</v>
      </c>
      <c r="D124" s="284">
        <v>38000</v>
      </c>
    </row>
    <row r="125" spans="1:4" ht="96.75" customHeight="1" x14ac:dyDescent="0.25">
      <c r="A125" s="130" t="s">
        <v>641</v>
      </c>
      <c r="B125" s="156"/>
      <c r="C125" s="139" t="s">
        <v>642</v>
      </c>
      <c r="D125" s="282">
        <f>SUM(D126+D128)</f>
        <v>244800</v>
      </c>
    </row>
    <row r="126" spans="1:4" ht="22.5" customHeight="1" x14ac:dyDescent="0.25">
      <c r="A126" s="167" t="s">
        <v>343</v>
      </c>
      <c r="B126" s="308" t="s">
        <v>342</v>
      </c>
      <c r="C126" s="163"/>
      <c r="D126" s="283">
        <f>SUM(D127)</f>
        <v>1750</v>
      </c>
    </row>
    <row r="127" spans="1:4" ht="83.25" customHeight="1" x14ac:dyDescent="0.25">
      <c r="A127" s="128" t="s">
        <v>641</v>
      </c>
      <c r="B127" s="307" t="s">
        <v>342</v>
      </c>
      <c r="C127" s="140" t="s">
        <v>642</v>
      </c>
      <c r="D127" s="284">
        <v>1750</v>
      </c>
    </row>
    <row r="128" spans="1:4" ht="30" customHeight="1" x14ac:dyDescent="0.25">
      <c r="A128" s="167" t="s">
        <v>632</v>
      </c>
      <c r="B128" s="308" t="s">
        <v>630</v>
      </c>
      <c r="C128" s="163"/>
      <c r="D128" s="283">
        <f>SUM(D129)</f>
        <v>243050</v>
      </c>
    </row>
    <row r="129" spans="1:4" ht="81.75" customHeight="1" x14ac:dyDescent="0.25">
      <c r="A129" s="128" t="s">
        <v>641</v>
      </c>
      <c r="B129" s="307" t="s">
        <v>630</v>
      </c>
      <c r="C129" s="140" t="s">
        <v>642</v>
      </c>
      <c r="D129" s="284">
        <v>243050</v>
      </c>
    </row>
    <row r="130" spans="1:4" ht="81" customHeight="1" x14ac:dyDescent="0.25">
      <c r="A130" s="130" t="s">
        <v>643</v>
      </c>
      <c r="B130" s="156"/>
      <c r="C130" s="139" t="s">
        <v>644</v>
      </c>
      <c r="D130" s="282">
        <f>SUM(D131+D133)</f>
        <v>202102</v>
      </c>
    </row>
    <row r="131" spans="1:4" s="8" customFormat="1" ht="32.25" customHeight="1" x14ac:dyDescent="0.25">
      <c r="A131" s="165" t="s">
        <v>335</v>
      </c>
      <c r="B131" s="166" t="s">
        <v>48</v>
      </c>
      <c r="C131" s="163"/>
      <c r="D131" s="283">
        <f>SUM(D132)</f>
        <v>133746</v>
      </c>
    </row>
    <row r="132" spans="1:4" s="8" customFormat="1" ht="82.5" customHeight="1" x14ac:dyDescent="0.25">
      <c r="A132" s="56" t="s">
        <v>643</v>
      </c>
      <c r="B132" s="157" t="s">
        <v>48</v>
      </c>
      <c r="C132" s="140" t="s">
        <v>644</v>
      </c>
      <c r="D132" s="285">
        <v>133746</v>
      </c>
    </row>
    <row r="133" spans="1:4" ht="30" customHeight="1" x14ac:dyDescent="0.25">
      <c r="A133" s="165" t="s">
        <v>339</v>
      </c>
      <c r="B133" s="166" t="s">
        <v>57</v>
      </c>
      <c r="C133" s="163"/>
      <c r="D133" s="283">
        <f>SUM(D134)</f>
        <v>68356</v>
      </c>
    </row>
    <row r="134" spans="1:4" s="8" customFormat="1" ht="82.5" customHeight="1" x14ac:dyDescent="0.25">
      <c r="A134" s="56" t="s">
        <v>643</v>
      </c>
      <c r="B134" s="157" t="s">
        <v>57</v>
      </c>
      <c r="C134" s="140" t="s">
        <v>644</v>
      </c>
      <c r="D134" s="285">
        <v>68356</v>
      </c>
    </row>
    <row r="135" spans="1:4" ht="66.75" customHeight="1" x14ac:dyDescent="0.25">
      <c r="A135" s="130" t="s">
        <v>645</v>
      </c>
      <c r="B135" s="156"/>
      <c r="C135" s="139" t="s">
        <v>646</v>
      </c>
      <c r="D135" s="282">
        <f>SUM(D136+D138)</f>
        <v>27138</v>
      </c>
    </row>
    <row r="136" spans="1:4" ht="19.5" customHeight="1" x14ac:dyDescent="0.25">
      <c r="A136" s="173" t="s">
        <v>341</v>
      </c>
      <c r="B136" s="280">
        <v>188</v>
      </c>
      <c r="C136" s="163"/>
      <c r="D136" s="283">
        <f>SUM(D137)</f>
        <v>45685</v>
      </c>
    </row>
    <row r="137" spans="1:4" ht="62.25" customHeight="1" x14ac:dyDescent="0.25">
      <c r="A137" s="71" t="s">
        <v>645</v>
      </c>
      <c r="B137" s="157">
        <v>188</v>
      </c>
      <c r="C137" s="146" t="s">
        <v>646</v>
      </c>
      <c r="D137" s="285">
        <v>45685</v>
      </c>
    </row>
    <row r="138" spans="1:4" ht="22.5" customHeight="1" x14ac:dyDescent="0.25">
      <c r="A138" s="167" t="s">
        <v>343</v>
      </c>
      <c r="B138" s="308" t="s">
        <v>342</v>
      </c>
      <c r="C138" s="163"/>
      <c r="D138" s="283">
        <f>SUM(D139)</f>
        <v>-18547</v>
      </c>
    </row>
    <row r="139" spans="1:4" ht="65.25" customHeight="1" x14ac:dyDescent="0.25">
      <c r="A139" s="71" t="s">
        <v>645</v>
      </c>
      <c r="B139" s="307" t="s">
        <v>342</v>
      </c>
      <c r="C139" s="146" t="s">
        <v>646</v>
      </c>
      <c r="D139" s="284">
        <v>-18547</v>
      </c>
    </row>
    <row r="140" spans="1:4" ht="78.75" customHeight="1" x14ac:dyDescent="0.25">
      <c r="A140" s="130" t="s">
        <v>647</v>
      </c>
      <c r="B140" s="156"/>
      <c r="C140" s="139" t="s">
        <v>648</v>
      </c>
      <c r="D140" s="282">
        <f>SUM(D141)</f>
        <v>-809</v>
      </c>
    </row>
    <row r="141" spans="1:4" ht="19.5" customHeight="1" x14ac:dyDescent="0.25">
      <c r="A141" s="167" t="s">
        <v>332</v>
      </c>
      <c r="B141" s="168">
        <v>182</v>
      </c>
      <c r="C141" s="163"/>
      <c r="D141" s="283">
        <f>SUM(D142:D142)</f>
        <v>-809</v>
      </c>
    </row>
    <row r="142" spans="1:4" ht="81" customHeight="1" x14ac:dyDescent="0.25">
      <c r="A142" s="51" t="s">
        <v>647</v>
      </c>
      <c r="B142" s="162" t="s">
        <v>340</v>
      </c>
      <c r="C142" s="146" t="s">
        <v>648</v>
      </c>
      <c r="D142" s="285">
        <v>-809</v>
      </c>
    </row>
    <row r="143" spans="1:4" ht="21.75" customHeight="1" x14ac:dyDescent="0.25">
      <c r="A143" s="112" t="s">
        <v>734</v>
      </c>
      <c r="B143" s="149"/>
      <c r="C143" s="137" t="s">
        <v>733</v>
      </c>
      <c r="D143" s="281">
        <f>SUM(D144)</f>
        <v>328936</v>
      </c>
    </row>
    <row r="144" spans="1:4" ht="18.75" customHeight="1" x14ac:dyDescent="0.25">
      <c r="A144" s="129" t="s">
        <v>735</v>
      </c>
      <c r="B144" s="150" t="s">
        <v>48</v>
      </c>
      <c r="C144" s="139" t="s">
        <v>736</v>
      </c>
      <c r="D144" s="282">
        <f>SUM(D145)</f>
        <v>328936</v>
      </c>
    </row>
    <row r="145" spans="1:4" ht="31.5" x14ac:dyDescent="0.25">
      <c r="A145" s="165" t="s">
        <v>335</v>
      </c>
      <c r="B145" s="166" t="s">
        <v>48</v>
      </c>
      <c r="C145" s="163"/>
      <c r="D145" s="283">
        <f>SUM(D146)</f>
        <v>328936</v>
      </c>
    </row>
    <row r="146" spans="1:4" ht="31.5" x14ac:dyDescent="0.25">
      <c r="A146" s="120" t="s">
        <v>737</v>
      </c>
      <c r="B146" s="162" t="s">
        <v>48</v>
      </c>
      <c r="C146" s="140" t="s">
        <v>738</v>
      </c>
      <c r="D146" s="284">
        <v>328936</v>
      </c>
    </row>
    <row r="147" spans="1:4" ht="23.25" customHeight="1" x14ac:dyDescent="0.25">
      <c r="A147" s="291" t="s">
        <v>283</v>
      </c>
      <c r="B147" s="292"/>
      <c r="C147" s="293" t="s">
        <v>60</v>
      </c>
      <c r="D147" s="294">
        <f>SUM(D148+D174+D182+D186)</f>
        <v>345495788</v>
      </c>
    </row>
    <row r="148" spans="1:4" ht="31.5" x14ac:dyDescent="0.25">
      <c r="A148" s="112" t="s">
        <v>285</v>
      </c>
      <c r="B148" s="149"/>
      <c r="C148" s="137" t="s">
        <v>284</v>
      </c>
      <c r="D148" s="281">
        <f>SUM(D149)</f>
        <v>346459704</v>
      </c>
    </row>
    <row r="149" spans="1:4" ht="31.5" x14ac:dyDescent="0.25">
      <c r="A149" s="165" t="s">
        <v>334</v>
      </c>
      <c r="B149" s="166" t="s">
        <v>54</v>
      </c>
      <c r="C149" s="163"/>
      <c r="D149" s="283">
        <f>SUM(D150+D153+D162+D171)</f>
        <v>346459704</v>
      </c>
    </row>
    <row r="150" spans="1:4" ht="31.5" x14ac:dyDescent="0.25">
      <c r="A150" s="113" t="s">
        <v>286</v>
      </c>
      <c r="B150" s="150" t="s">
        <v>54</v>
      </c>
      <c r="C150" s="139" t="s">
        <v>556</v>
      </c>
      <c r="D150" s="282">
        <f>SUM(D151:D152)</f>
        <v>49447242</v>
      </c>
    </row>
    <row r="151" spans="1:4" ht="31.5" x14ac:dyDescent="0.25">
      <c r="A151" s="10" t="s">
        <v>61</v>
      </c>
      <c r="B151" s="148" t="s">
        <v>54</v>
      </c>
      <c r="C151" s="10" t="s">
        <v>557</v>
      </c>
      <c r="D151" s="309">
        <v>48331987</v>
      </c>
    </row>
    <row r="152" spans="1:4" ht="31.5" x14ac:dyDescent="0.25">
      <c r="A152" s="10" t="s">
        <v>508</v>
      </c>
      <c r="B152" s="148" t="s">
        <v>54</v>
      </c>
      <c r="C152" s="10" t="s">
        <v>558</v>
      </c>
      <c r="D152" s="309">
        <v>1115255</v>
      </c>
    </row>
    <row r="153" spans="1:4" ht="31.5" x14ac:dyDescent="0.25">
      <c r="A153" s="113" t="s">
        <v>321</v>
      </c>
      <c r="B153" s="150" t="s">
        <v>54</v>
      </c>
      <c r="C153" s="139" t="s">
        <v>559</v>
      </c>
      <c r="D153" s="282">
        <f>SUM(D154:D161)</f>
        <v>19435142</v>
      </c>
    </row>
    <row r="154" spans="1:4" ht="65.25" customHeight="1" x14ac:dyDescent="0.25">
      <c r="A154" s="75" t="s">
        <v>729</v>
      </c>
      <c r="B154" s="169" t="s">
        <v>54</v>
      </c>
      <c r="C154" s="140" t="s">
        <v>652</v>
      </c>
      <c r="D154" s="309">
        <v>1311777</v>
      </c>
    </row>
    <row r="155" spans="1:4" ht="49.5" customHeight="1" x14ac:dyDescent="0.25">
      <c r="A155" s="75" t="s">
        <v>730</v>
      </c>
      <c r="B155" s="155" t="s">
        <v>54</v>
      </c>
      <c r="C155" s="140" t="s">
        <v>653</v>
      </c>
      <c r="D155" s="309">
        <v>2550620</v>
      </c>
    </row>
    <row r="156" spans="1:4" ht="47.25" customHeight="1" x14ac:dyDescent="0.25">
      <c r="A156" s="125" t="s">
        <v>649</v>
      </c>
      <c r="B156" s="169" t="s">
        <v>54</v>
      </c>
      <c r="C156" s="140" t="s">
        <v>654</v>
      </c>
      <c r="D156" s="309">
        <v>3237585</v>
      </c>
    </row>
    <row r="157" spans="1:4" ht="47.25" customHeight="1" x14ac:dyDescent="0.25">
      <c r="A157" s="56" t="s">
        <v>535</v>
      </c>
      <c r="B157" s="155" t="s">
        <v>54</v>
      </c>
      <c r="C157" s="140" t="s">
        <v>554</v>
      </c>
      <c r="D157" s="309">
        <v>760000</v>
      </c>
    </row>
    <row r="158" spans="1:4" ht="47.25" customHeight="1" x14ac:dyDescent="0.25">
      <c r="A158" s="125" t="s">
        <v>650</v>
      </c>
      <c r="B158" s="169" t="s">
        <v>54</v>
      </c>
      <c r="C158" s="368" t="s">
        <v>655</v>
      </c>
      <c r="D158" s="369">
        <v>1917841</v>
      </c>
    </row>
    <row r="159" spans="1:4" ht="33" customHeight="1" x14ac:dyDescent="0.25">
      <c r="A159" s="365" t="s">
        <v>553</v>
      </c>
      <c r="B159" s="155" t="s">
        <v>54</v>
      </c>
      <c r="C159" s="366" t="s">
        <v>555</v>
      </c>
      <c r="D159" s="369">
        <v>397163</v>
      </c>
    </row>
    <row r="160" spans="1:4" ht="51" customHeight="1" x14ac:dyDescent="0.25">
      <c r="A160" s="365" t="s">
        <v>651</v>
      </c>
      <c r="B160" s="169" t="s">
        <v>54</v>
      </c>
      <c r="C160" s="367" t="s">
        <v>656</v>
      </c>
      <c r="D160" s="369"/>
    </row>
    <row r="161" spans="1:4" ht="19.5" customHeight="1" x14ac:dyDescent="0.25">
      <c r="A161" s="56" t="s">
        <v>322</v>
      </c>
      <c r="B161" s="155" t="s">
        <v>54</v>
      </c>
      <c r="C161" s="367" t="s">
        <v>560</v>
      </c>
      <c r="D161" s="369">
        <v>9260156</v>
      </c>
    </row>
    <row r="162" spans="1:4" ht="31.5" x14ac:dyDescent="0.25">
      <c r="A162" s="113" t="s">
        <v>287</v>
      </c>
      <c r="B162" s="150" t="s">
        <v>54</v>
      </c>
      <c r="C162" s="139" t="s">
        <v>561</v>
      </c>
      <c r="D162" s="282">
        <f>SUM(D163:D170)</f>
        <v>277056532</v>
      </c>
    </row>
    <row r="163" spans="1:4" ht="51" customHeight="1" x14ac:dyDescent="0.25">
      <c r="A163" s="56" t="s">
        <v>288</v>
      </c>
      <c r="B163" s="155" t="s">
        <v>54</v>
      </c>
      <c r="C163" s="367" t="s">
        <v>562</v>
      </c>
      <c r="D163" s="369">
        <v>47297</v>
      </c>
    </row>
    <row r="164" spans="1:4" ht="47.25" x14ac:dyDescent="0.25">
      <c r="A164" s="56" t="s">
        <v>289</v>
      </c>
      <c r="B164" s="155" t="s">
        <v>54</v>
      </c>
      <c r="C164" s="367" t="s">
        <v>563</v>
      </c>
      <c r="D164" s="369">
        <v>6468889</v>
      </c>
    </row>
    <row r="165" spans="1:4" ht="63" x14ac:dyDescent="0.25">
      <c r="A165" s="121" t="s">
        <v>536</v>
      </c>
      <c r="B165" s="155" t="s">
        <v>54</v>
      </c>
      <c r="C165" s="368" t="s">
        <v>660</v>
      </c>
      <c r="D165" s="369">
        <v>1034</v>
      </c>
    </row>
    <row r="166" spans="1:4" ht="46.5" customHeight="1" x14ac:dyDescent="0.25">
      <c r="A166" s="121" t="s">
        <v>657</v>
      </c>
      <c r="B166" s="155" t="s">
        <v>54</v>
      </c>
      <c r="C166" s="368" t="s">
        <v>661</v>
      </c>
      <c r="D166" s="369">
        <v>39740467</v>
      </c>
    </row>
    <row r="167" spans="1:4" ht="61.5" customHeight="1" x14ac:dyDescent="0.25">
      <c r="A167" s="121" t="s">
        <v>658</v>
      </c>
      <c r="B167" s="155" t="s">
        <v>54</v>
      </c>
      <c r="C167" s="368" t="s">
        <v>662</v>
      </c>
      <c r="D167" s="369">
        <v>10974109</v>
      </c>
    </row>
    <row r="168" spans="1:4" ht="35.25" customHeight="1" x14ac:dyDescent="0.25">
      <c r="A168" s="121" t="s">
        <v>732</v>
      </c>
      <c r="B168" s="155" t="s">
        <v>54</v>
      </c>
      <c r="C168" s="368" t="s">
        <v>731</v>
      </c>
      <c r="D168" s="369">
        <v>51709</v>
      </c>
    </row>
    <row r="169" spans="1:4" ht="20.25" customHeight="1" x14ac:dyDescent="0.25">
      <c r="A169" s="121" t="s">
        <v>659</v>
      </c>
      <c r="B169" s="155" t="s">
        <v>54</v>
      </c>
      <c r="C169" s="368" t="s">
        <v>564</v>
      </c>
      <c r="D169" s="369">
        <v>746500</v>
      </c>
    </row>
    <row r="170" spans="1:4" ht="18.75" customHeight="1" x14ac:dyDescent="0.25">
      <c r="A170" s="56" t="s">
        <v>62</v>
      </c>
      <c r="B170" s="370" t="s">
        <v>54</v>
      </c>
      <c r="C170" s="367" t="s">
        <v>565</v>
      </c>
      <c r="D170" s="369">
        <v>219026527</v>
      </c>
    </row>
    <row r="171" spans="1:4" ht="17.25" customHeight="1" x14ac:dyDescent="0.25">
      <c r="A171" s="119" t="s">
        <v>290</v>
      </c>
      <c r="B171" s="156" t="s">
        <v>54</v>
      </c>
      <c r="C171" s="139" t="s">
        <v>566</v>
      </c>
      <c r="D171" s="282">
        <f>SUM(D172:D173)</f>
        <v>520788</v>
      </c>
    </row>
    <row r="172" spans="1:4" ht="65.25" customHeight="1" x14ac:dyDescent="0.25">
      <c r="A172" s="121" t="s">
        <v>362</v>
      </c>
      <c r="B172" s="153" t="s">
        <v>54</v>
      </c>
      <c r="C172" s="147" t="s">
        <v>567</v>
      </c>
      <c r="D172" s="309">
        <v>520788</v>
      </c>
    </row>
    <row r="173" spans="1:4" ht="48.75" customHeight="1" x14ac:dyDescent="0.25">
      <c r="A173" s="121" t="s">
        <v>663</v>
      </c>
      <c r="B173" s="153" t="s">
        <v>54</v>
      </c>
      <c r="C173" s="147" t="s">
        <v>664</v>
      </c>
      <c r="D173" s="309"/>
    </row>
    <row r="174" spans="1:4" s="8" customFormat="1" ht="17.25" customHeight="1" x14ac:dyDescent="0.25">
      <c r="A174" s="112" t="s">
        <v>291</v>
      </c>
      <c r="B174" s="247"/>
      <c r="C174" s="137" t="s">
        <v>568</v>
      </c>
      <c r="D174" s="281">
        <f>SUM(D175)</f>
        <v>135000</v>
      </c>
    </row>
    <row r="175" spans="1:4" s="8" customFormat="1" ht="28.5" customHeight="1" x14ac:dyDescent="0.25">
      <c r="A175" s="116" t="s">
        <v>73</v>
      </c>
      <c r="B175" s="158"/>
      <c r="C175" s="142" t="s">
        <v>569</v>
      </c>
      <c r="D175" s="286">
        <f>SUM(D178+D180+D176)</f>
        <v>135000</v>
      </c>
    </row>
    <row r="176" spans="1:4" s="8" customFormat="1" ht="44.25" customHeight="1" x14ac:dyDescent="0.25">
      <c r="A176" s="165" t="s">
        <v>339</v>
      </c>
      <c r="B176" s="166" t="s">
        <v>57</v>
      </c>
      <c r="C176" s="163"/>
      <c r="D176" s="283">
        <f>SUM(D177:D177)</f>
        <v>125000</v>
      </c>
    </row>
    <row r="177" spans="1:4" s="8" customFormat="1" ht="47.25" customHeight="1" x14ac:dyDescent="0.25">
      <c r="A177" s="56" t="s">
        <v>72</v>
      </c>
      <c r="B177" s="148" t="s">
        <v>57</v>
      </c>
      <c r="C177" s="146" t="s">
        <v>571</v>
      </c>
      <c r="D177" s="285">
        <v>125000</v>
      </c>
    </row>
    <row r="178" spans="1:4" s="8" customFormat="1" ht="32.25" customHeight="1" x14ac:dyDescent="0.25">
      <c r="A178" s="165" t="s">
        <v>335</v>
      </c>
      <c r="B178" s="166" t="s">
        <v>48</v>
      </c>
      <c r="C178" s="163"/>
      <c r="D178" s="283">
        <f>SUM(D179:D179)</f>
        <v>0</v>
      </c>
    </row>
    <row r="179" spans="1:4" s="8" customFormat="1" ht="36" customHeight="1" x14ac:dyDescent="0.25">
      <c r="A179" s="120" t="s">
        <v>73</v>
      </c>
      <c r="B179" s="157" t="s">
        <v>48</v>
      </c>
      <c r="C179" s="146" t="s">
        <v>570</v>
      </c>
      <c r="D179" s="285"/>
    </row>
    <row r="180" spans="1:4" s="8" customFormat="1" ht="32.25" customHeight="1" x14ac:dyDescent="0.25">
      <c r="A180" s="165" t="s">
        <v>338</v>
      </c>
      <c r="B180" s="166" t="s">
        <v>50</v>
      </c>
      <c r="C180" s="163"/>
      <c r="D180" s="283">
        <f>SUM(D181)</f>
        <v>10000</v>
      </c>
    </row>
    <row r="181" spans="1:4" s="8" customFormat="1" ht="32.25" customHeight="1" x14ac:dyDescent="0.25">
      <c r="A181" s="120" t="s">
        <v>73</v>
      </c>
      <c r="B181" s="157" t="s">
        <v>50</v>
      </c>
      <c r="C181" s="146" t="s">
        <v>570</v>
      </c>
      <c r="D181" s="285">
        <v>10000</v>
      </c>
    </row>
    <row r="182" spans="1:4" s="8" customFormat="1" ht="81" customHeight="1" x14ac:dyDescent="0.25">
      <c r="A182" s="112" t="s">
        <v>361</v>
      </c>
      <c r="B182" s="149"/>
      <c r="C182" s="137" t="s">
        <v>509</v>
      </c>
      <c r="D182" s="281">
        <f>SUM(D183)</f>
        <v>9052</v>
      </c>
    </row>
    <row r="183" spans="1:4" s="8" customFormat="1" ht="36.75" customHeight="1" x14ac:dyDescent="0.25">
      <c r="A183" s="165" t="s">
        <v>334</v>
      </c>
      <c r="B183" s="166" t="s">
        <v>54</v>
      </c>
      <c r="C183" s="163"/>
      <c r="D183" s="283">
        <f>SUM(D184)</f>
        <v>9052</v>
      </c>
    </row>
    <row r="184" spans="1:4" s="8" customFormat="1" ht="68.25" customHeight="1" x14ac:dyDescent="0.25">
      <c r="A184" s="130" t="s">
        <v>510</v>
      </c>
      <c r="B184" s="156" t="s">
        <v>54</v>
      </c>
      <c r="C184" s="139" t="s">
        <v>572</v>
      </c>
      <c r="D184" s="282">
        <f>SUM(D185)</f>
        <v>9052</v>
      </c>
    </row>
    <row r="185" spans="1:4" s="8" customFormat="1" ht="49.5" customHeight="1" x14ac:dyDescent="0.25">
      <c r="A185" s="131" t="s">
        <v>511</v>
      </c>
      <c r="B185" s="148" t="s">
        <v>54</v>
      </c>
      <c r="C185" s="146" t="s">
        <v>573</v>
      </c>
      <c r="D185" s="285">
        <v>9052</v>
      </c>
    </row>
    <row r="186" spans="1:4" s="8" customFormat="1" ht="31.5" x14ac:dyDescent="0.25">
      <c r="A186" s="112" t="s">
        <v>293</v>
      </c>
      <c r="B186" s="149"/>
      <c r="C186" s="137" t="s">
        <v>292</v>
      </c>
      <c r="D186" s="281">
        <f>SUM(D187)</f>
        <v>-1107968</v>
      </c>
    </row>
    <row r="187" spans="1:4" s="8" customFormat="1" ht="31.5" x14ac:dyDescent="0.25">
      <c r="A187" s="165" t="s">
        <v>334</v>
      </c>
      <c r="B187" s="166" t="s">
        <v>54</v>
      </c>
      <c r="C187" s="163"/>
      <c r="D187" s="283">
        <f>SUM(D188)</f>
        <v>-1107968</v>
      </c>
    </row>
    <row r="188" spans="1:4" s="8" customFormat="1" ht="47.25" x14ac:dyDescent="0.25">
      <c r="A188" s="120" t="s">
        <v>512</v>
      </c>
      <c r="B188" s="148" t="s">
        <v>54</v>
      </c>
      <c r="C188" s="246" t="s">
        <v>574</v>
      </c>
      <c r="D188" s="285">
        <v>-1107968</v>
      </c>
    </row>
    <row r="189" spans="1:4" ht="15.75" x14ac:dyDescent="0.25">
      <c r="A189" s="42" t="s">
        <v>294</v>
      </c>
      <c r="B189" s="159"/>
      <c r="C189" s="135"/>
      <c r="D189" s="290">
        <f>SUM(D147,D15)</f>
        <v>465361569</v>
      </c>
    </row>
  </sheetData>
  <mergeCells count="13">
    <mergeCell ref="A7:D7"/>
    <mergeCell ref="A8:D8"/>
    <mergeCell ref="A4:D4"/>
    <mergeCell ref="A6:D6"/>
    <mergeCell ref="A1:D1"/>
    <mergeCell ref="A2:D2"/>
    <mergeCell ref="A3:D3"/>
    <mergeCell ref="A5:D5"/>
    <mergeCell ref="A13:A14"/>
    <mergeCell ref="D13:D14"/>
    <mergeCell ref="B13:C13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74"/>
  <sheetViews>
    <sheetView view="pageBreakPreview" zoomScale="98" zoomScaleNormal="100" zoomScaleSheetLayoutView="98" workbookViewId="0">
      <selection activeCell="A7" sqref="A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5.4257812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A1" s="419" t="s">
        <v>352</v>
      </c>
      <c r="B1" s="419"/>
      <c r="C1" s="419"/>
      <c r="D1" s="419"/>
      <c r="E1" s="419"/>
      <c r="F1" s="419"/>
      <c r="G1" s="419"/>
      <c r="H1" s="419"/>
      <c r="I1" s="419"/>
    </row>
    <row r="2" spans="1:13" x14ac:dyDescent="0.25">
      <c r="A2" s="419" t="s">
        <v>296</v>
      </c>
      <c r="B2" s="419"/>
      <c r="C2" s="419"/>
      <c r="D2" s="419"/>
      <c r="E2" s="419"/>
      <c r="F2" s="419"/>
      <c r="G2" s="419"/>
      <c r="H2" s="419"/>
      <c r="I2" s="419"/>
    </row>
    <row r="3" spans="1:13" x14ac:dyDescent="0.25">
      <c r="A3" s="419" t="s">
        <v>351</v>
      </c>
      <c r="B3" s="419"/>
      <c r="C3" s="419"/>
      <c r="D3" s="419"/>
      <c r="E3" s="419"/>
      <c r="F3" s="419"/>
      <c r="G3" s="419"/>
      <c r="H3" s="419"/>
      <c r="I3" s="419"/>
    </row>
    <row r="4" spans="1:13" x14ac:dyDescent="0.25">
      <c r="A4" s="419" t="s">
        <v>349</v>
      </c>
      <c r="B4" s="419"/>
      <c r="C4" s="419"/>
      <c r="D4" s="419"/>
      <c r="E4" s="419"/>
      <c r="F4" s="419"/>
      <c r="G4" s="419"/>
      <c r="H4" s="419"/>
      <c r="I4" s="419"/>
    </row>
    <row r="5" spans="1:13" x14ac:dyDescent="0.25">
      <c r="A5" s="419" t="s">
        <v>665</v>
      </c>
      <c r="B5" s="419"/>
      <c r="C5" s="419"/>
      <c r="D5" s="419"/>
      <c r="E5" s="419"/>
      <c r="F5" s="419"/>
      <c r="G5" s="419"/>
      <c r="H5" s="419"/>
      <c r="I5" s="419"/>
    </row>
    <row r="6" spans="1:13" x14ac:dyDescent="0.25">
      <c r="A6" s="419" t="s">
        <v>743</v>
      </c>
      <c r="B6" s="419"/>
      <c r="C6" s="419"/>
      <c r="D6" s="419"/>
      <c r="E6" s="419"/>
      <c r="F6" s="419"/>
      <c r="G6" s="419"/>
      <c r="H6" s="419"/>
      <c r="I6" s="419"/>
    </row>
    <row r="7" spans="1:13" x14ac:dyDescent="0.25">
      <c r="D7" s="3"/>
      <c r="E7" s="3"/>
      <c r="F7" s="3"/>
    </row>
    <row r="8" spans="1:13" ht="18.75" x14ac:dyDescent="0.25">
      <c r="A8" s="427" t="s">
        <v>353</v>
      </c>
      <c r="B8" s="427"/>
      <c r="C8" s="427"/>
      <c r="D8" s="427"/>
      <c r="E8" s="427"/>
      <c r="F8" s="427"/>
      <c r="G8" s="427"/>
      <c r="H8" s="427"/>
      <c r="I8" s="427"/>
    </row>
    <row r="9" spans="1:13" ht="18.75" x14ac:dyDescent="0.25">
      <c r="A9" s="427" t="s">
        <v>716</v>
      </c>
      <c r="B9" s="427"/>
      <c r="C9" s="427"/>
      <c r="D9" s="427"/>
      <c r="E9" s="427"/>
      <c r="F9" s="427"/>
      <c r="G9" s="427"/>
      <c r="H9" s="427"/>
      <c r="I9" s="427"/>
    </row>
    <row r="10" spans="1:13" ht="18.75" x14ac:dyDescent="0.25">
      <c r="A10" s="427" t="s">
        <v>354</v>
      </c>
      <c r="B10" s="427"/>
      <c r="C10" s="427"/>
      <c r="D10" s="427"/>
      <c r="E10" s="427"/>
      <c r="F10" s="427"/>
      <c r="G10" s="427"/>
      <c r="H10" s="427"/>
      <c r="I10" s="427"/>
    </row>
    <row r="11" spans="1:13" ht="18.75" x14ac:dyDescent="0.25">
      <c r="A11" s="427" t="s">
        <v>355</v>
      </c>
      <c r="B11" s="427"/>
      <c r="C11" s="427"/>
      <c r="D11" s="427"/>
      <c r="E11" s="427"/>
      <c r="F11" s="427"/>
      <c r="G11" s="427"/>
      <c r="H11" s="427"/>
      <c r="I11" s="427"/>
    </row>
    <row r="12" spans="1:13" ht="15.75" x14ac:dyDescent="0.25">
      <c r="C12" s="185"/>
      <c r="I12" t="s">
        <v>360</v>
      </c>
    </row>
    <row r="13" spans="1:13" ht="15.75" x14ac:dyDescent="0.25">
      <c r="C13" s="185"/>
    </row>
    <row r="14" spans="1:13" ht="21" customHeight="1" x14ac:dyDescent="0.25">
      <c r="A14" s="44" t="s">
        <v>0</v>
      </c>
      <c r="B14" s="44" t="s">
        <v>46</v>
      </c>
      <c r="C14" s="44" t="s">
        <v>1</v>
      </c>
      <c r="D14" s="44" t="s">
        <v>2</v>
      </c>
      <c r="E14" s="424" t="s">
        <v>3</v>
      </c>
      <c r="F14" s="425"/>
      <c r="G14" s="426"/>
      <c r="H14" s="44" t="s">
        <v>4</v>
      </c>
      <c r="I14" s="44" t="s">
        <v>5</v>
      </c>
      <c r="J14" s="345"/>
    </row>
    <row r="15" spans="1:13" ht="15.75" x14ac:dyDescent="0.25">
      <c r="A15" s="72" t="s">
        <v>6</v>
      </c>
      <c r="B15" s="72"/>
      <c r="C15" s="34"/>
      <c r="D15" s="34"/>
      <c r="E15" s="188"/>
      <c r="F15" s="189"/>
      <c r="G15" s="249"/>
      <c r="H15" s="34"/>
      <c r="I15" s="298">
        <f>SUM(I16+I228+I265+I484+I281+I611)</f>
        <v>477907288</v>
      </c>
      <c r="K15" s="345"/>
      <c r="L15" s="345"/>
      <c r="M15" s="345"/>
    </row>
    <row r="16" spans="1:13" ht="15.75" x14ac:dyDescent="0.25">
      <c r="A16" s="374" t="s">
        <v>47</v>
      </c>
      <c r="B16" s="310" t="s">
        <v>48</v>
      </c>
      <c r="C16" s="311"/>
      <c r="D16" s="311"/>
      <c r="E16" s="312"/>
      <c r="F16" s="313"/>
      <c r="G16" s="314"/>
      <c r="H16" s="311"/>
      <c r="I16" s="315">
        <f>SUM(I17+I132+I147+I188+I216+I73+I210)</f>
        <v>61690527</v>
      </c>
      <c r="J16" s="345"/>
      <c r="M16" s="345"/>
    </row>
    <row r="17" spans="1:9" ht="15.75" x14ac:dyDescent="0.25">
      <c r="A17" s="190" t="s">
        <v>7</v>
      </c>
      <c r="B17" s="191" t="s">
        <v>48</v>
      </c>
      <c r="C17" s="11" t="s">
        <v>8</v>
      </c>
      <c r="D17" s="11"/>
      <c r="E17" s="192"/>
      <c r="F17" s="193"/>
      <c r="G17" s="250"/>
      <c r="H17" s="11"/>
      <c r="I17" s="299">
        <f>SUM(I18+I23+I77+I67)</f>
        <v>33866531</v>
      </c>
    </row>
    <row r="18" spans="1:9" ht="31.5" x14ac:dyDescent="0.25">
      <c r="A18" s="17" t="s">
        <v>9</v>
      </c>
      <c r="B18" s="22" t="s">
        <v>48</v>
      </c>
      <c r="C18" s="18" t="s">
        <v>8</v>
      </c>
      <c r="D18" s="18" t="s">
        <v>10</v>
      </c>
      <c r="E18" s="194"/>
      <c r="F18" s="195"/>
      <c r="G18" s="251"/>
      <c r="H18" s="18"/>
      <c r="I18" s="300">
        <f>SUM(I19)</f>
        <v>1613916</v>
      </c>
    </row>
    <row r="19" spans="1:9" ht="15.75" x14ac:dyDescent="0.25">
      <c r="A19" s="23" t="s">
        <v>98</v>
      </c>
      <c r="B19" s="26" t="s">
        <v>48</v>
      </c>
      <c r="C19" s="24" t="s">
        <v>8</v>
      </c>
      <c r="D19" s="24" t="s">
        <v>10</v>
      </c>
      <c r="E19" s="196" t="s">
        <v>369</v>
      </c>
      <c r="F19" s="197" t="s">
        <v>370</v>
      </c>
      <c r="G19" s="252" t="s">
        <v>371</v>
      </c>
      <c r="H19" s="24"/>
      <c r="I19" s="277">
        <f>SUM(I20)</f>
        <v>1613916</v>
      </c>
    </row>
    <row r="20" spans="1:9" ht="15.75" x14ac:dyDescent="0.25">
      <c r="A20" s="74" t="s">
        <v>99</v>
      </c>
      <c r="B20" s="44" t="s">
        <v>48</v>
      </c>
      <c r="C20" s="1" t="s">
        <v>8</v>
      </c>
      <c r="D20" s="1" t="s">
        <v>10</v>
      </c>
      <c r="E20" s="198" t="s">
        <v>172</v>
      </c>
      <c r="F20" s="199" t="s">
        <v>370</v>
      </c>
      <c r="G20" s="253" t="s">
        <v>371</v>
      </c>
      <c r="H20" s="1"/>
      <c r="I20" s="279">
        <f>SUM(I21)</f>
        <v>1613916</v>
      </c>
    </row>
    <row r="21" spans="1:9" ht="31.5" x14ac:dyDescent="0.25">
      <c r="A21" s="2" t="s">
        <v>74</v>
      </c>
      <c r="B21" s="108" t="s">
        <v>48</v>
      </c>
      <c r="C21" s="1" t="s">
        <v>8</v>
      </c>
      <c r="D21" s="1" t="s">
        <v>10</v>
      </c>
      <c r="E21" s="198" t="s">
        <v>172</v>
      </c>
      <c r="F21" s="199" t="s">
        <v>370</v>
      </c>
      <c r="G21" s="253" t="s">
        <v>372</v>
      </c>
      <c r="H21" s="1"/>
      <c r="I21" s="279">
        <f>SUM(I22)</f>
        <v>1613916</v>
      </c>
    </row>
    <row r="22" spans="1:9" ht="63" x14ac:dyDescent="0.25">
      <c r="A22" s="75" t="s">
        <v>75</v>
      </c>
      <c r="B22" s="108" t="s">
        <v>48</v>
      </c>
      <c r="C22" s="1" t="s">
        <v>8</v>
      </c>
      <c r="D22" s="1" t="s">
        <v>10</v>
      </c>
      <c r="E22" s="198" t="s">
        <v>172</v>
      </c>
      <c r="F22" s="199" t="s">
        <v>370</v>
      </c>
      <c r="G22" s="253" t="s">
        <v>372</v>
      </c>
      <c r="H22" s="1" t="s">
        <v>11</v>
      </c>
      <c r="I22" s="301">
        <v>1613916</v>
      </c>
    </row>
    <row r="23" spans="1:9" ht="47.25" x14ac:dyDescent="0.25">
      <c r="A23" s="84" t="s">
        <v>17</v>
      </c>
      <c r="B23" s="22" t="s">
        <v>48</v>
      </c>
      <c r="C23" s="18" t="s">
        <v>8</v>
      </c>
      <c r="D23" s="18" t="s">
        <v>18</v>
      </c>
      <c r="E23" s="194"/>
      <c r="F23" s="195"/>
      <c r="G23" s="251"/>
      <c r="H23" s="18"/>
      <c r="I23" s="300">
        <f>SUM(I24+I40+I45+I50+I57+I62+I32)</f>
        <v>19541531</v>
      </c>
    </row>
    <row r="24" spans="1:9" ht="47.25" x14ac:dyDescent="0.25">
      <c r="A24" s="67" t="s">
        <v>105</v>
      </c>
      <c r="B24" s="26" t="s">
        <v>48</v>
      </c>
      <c r="C24" s="24" t="s">
        <v>8</v>
      </c>
      <c r="D24" s="24" t="s">
        <v>18</v>
      </c>
      <c r="E24" s="200" t="s">
        <v>171</v>
      </c>
      <c r="F24" s="201" t="s">
        <v>370</v>
      </c>
      <c r="G24" s="254" t="s">
        <v>371</v>
      </c>
      <c r="H24" s="24"/>
      <c r="I24" s="277">
        <f>SUM(I25)</f>
        <v>972100</v>
      </c>
    </row>
    <row r="25" spans="1:9" ht="80.25" customHeight="1" x14ac:dyDescent="0.25">
      <c r="A25" s="68" t="s">
        <v>106</v>
      </c>
      <c r="B25" s="47" t="s">
        <v>48</v>
      </c>
      <c r="C25" s="1" t="s">
        <v>8</v>
      </c>
      <c r="D25" s="1" t="s">
        <v>18</v>
      </c>
      <c r="E25" s="202" t="s">
        <v>198</v>
      </c>
      <c r="F25" s="203" t="s">
        <v>370</v>
      </c>
      <c r="G25" s="255" t="s">
        <v>371</v>
      </c>
      <c r="H25" s="1"/>
      <c r="I25" s="279">
        <f>SUM(I26)</f>
        <v>972100</v>
      </c>
    </row>
    <row r="26" spans="1:9" ht="47.25" x14ac:dyDescent="0.25">
      <c r="A26" s="68" t="s">
        <v>373</v>
      </c>
      <c r="B26" s="47" t="s">
        <v>48</v>
      </c>
      <c r="C26" s="1" t="s">
        <v>8</v>
      </c>
      <c r="D26" s="1" t="s">
        <v>18</v>
      </c>
      <c r="E26" s="202" t="s">
        <v>198</v>
      </c>
      <c r="F26" s="203" t="s">
        <v>8</v>
      </c>
      <c r="G26" s="255" t="s">
        <v>371</v>
      </c>
      <c r="H26" s="1"/>
      <c r="I26" s="279">
        <f>SUM(I27+I30)</f>
        <v>972100</v>
      </c>
    </row>
    <row r="27" spans="1:9" ht="47.25" x14ac:dyDescent="0.25">
      <c r="A27" s="75" t="s">
        <v>76</v>
      </c>
      <c r="B27" s="108" t="s">
        <v>48</v>
      </c>
      <c r="C27" s="1" t="s">
        <v>8</v>
      </c>
      <c r="D27" s="1" t="s">
        <v>18</v>
      </c>
      <c r="E27" s="204" t="s">
        <v>198</v>
      </c>
      <c r="F27" s="205" t="s">
        <v>8</v>
      </c>
      <c r="G27" s="256" t="s">
        <v>374</v>
      </c>
      <c r="H27" s="1"/>
      <c r="I27" s="279">
        <f>SUM(I28:I29)</f>
        <v>964100</v>
      </c>
    </row>
    <row r="28" spans="1:9" ht="63" x14ac:dyDescent="0.25">
      <c r="A28" s="75" t="s">
        <v>75</v>
      </c>
      <c r="B28" s="108" t="s">
        <v>48</v>
      </c>
      <c r="C28" s="1" t="s">
        <v>8</v>
      </c>
      <c r="D28" s="1" t="s">
        <v>18</v>
      </c>
      <c r="E28" s="204" t="s">
        <v>198</v>
      </c>
      <c r="F28" s="205" t="s">
        <v>8</v>
      </c>
      <c r="G28" s="256" t="s">
        <v>374</v>
      </c>
      <c r="H28" s="1" t="s">
        <v>11</v>
      </c>
      <c r="I28" s="301">
        <v>933000</v>
      </c>
    </row>
    <row r="29" spans="1:9" ht="31.5" x14ac:dyDescent="0.25">
      <c r="A29" s="375" t="s">
        <v>376</v>
      </c>
      <c r="B29" s="108" t="s">
        <v>48</v>
      </c>
      <c r="C29" s="1" t="s">
        <v>8</v>
      </c>
      <c r="D29" s="1" t="s">
        <v>18</v>
      </c>
      <c r="E29" s="204" t="s">
        <v>198</v>
      </c>
      <c r="F29" s="205" t="s">
        <v>8</v>
      </c>
      <c r="G29" s="256" t="s">
        <v>374</v>
      </c>
      <c r="H29" s="1" t="s">
        <v>14</v>
      </c>
      <c r="I29" s="301">
        <v>31100</v>
      </c>
    </row>
    <row r="30" spans="1:9" ht="31.5" x14ac:dyDescent="0.25">
      <c r="A30" s="376" t="s">
        <v>97</v>
      </c>
      <c r="B30" s="83" t="s">
        <v>48</v>
      </c>
      <c r="C30" s="1" t="s">
        <v>8</v>
      </c>
      <c r="D30" s="1" t="s">
        <v>18</v>
      </c>
      <c r="E30" s="202" t="s">
        <v>198</v>
      </c>
      <c r="F30" s="203" t="s">
        <v>8</v>
      </c>
      <c r="G30" s="255" t="s">
        <v>375</v>
      </c>
      <c r="H30" s="1"/>
      <c r="I30" s="279">
        <f>SUM(I31)</f>
        <v>8000</v>
      </c>
    </row>
    <row r="31" spans="1:9" ht="32.25" customHeight="1" x14ac:dyDescent="0.25">
      <c r="A31" s="375" t="s">
        <v>376</v>
      </c>
      <c r="B31" s="6" t="s">
        <v>48</v>
      </c>
      <c r="C31" s="1" t="s">
        <v>8</v>
      </c>
      <c r="D31" s="1" t="s">
        <v>18</v>
      </c>
      <c r="E31" s="202" t="s">
        <v>198</v>
      </c>
      <c r="F31" s="203" t="s">
        <v>8</v>
      </c>
      <c r="G31" s="255" t="s">
        <v>375</v>
      </c>
      <c r="H31" s="1" t="s">
        <v>14</v>
      </c>
      <c r="I31" s="301">
        <v>8000</v>
      </c>
    </row>
    <row r="32" spans="1:9" ht="49.5" customHeight="1" x14ac:dyDescent="0.25">
      <c r="A32" s="23" t="s">
        <v>119</v>
      </c>
      <c r="B32" s="26" t="s">
        <v>48</v>
      </c>
      <c r="C32" s="24" t="s">
        <v>8</v>
      </c>
      <c r="D32" s="24" t="s">
        <v>18</v>
      </c>
      <c r="E32" s="206" t="s">
        <v>377</v>
      </c>
      <c r="F32" s="207" t="s">
        <v>370</v>
      </c>
      <c r="G32" s="257" t="s">
        <v>371</v>
      </c>
      <c r="H32" s="24"/>
      <c r="I32" s="277">
        <f>SUM(I33)</f>
        <v>136984</v>
      </c>
    </row>
    <row r="33" spans="1:9" ht="82.5" customHeight="1" x14ac:dyDescent="0.25">
      <c r="A33" s="48" t="s">
        <v>120</v>
      </c>
      <c r="B33" s="47" t="s">
        <v>48</v>
      </c>
      <c r="C33" s="1" t="s">
        <v>8</v>
      </c>
      <c r="D33" s="1" t="s">
        <v>18</v>
      </c>
      <c r="E33" s="208" t="s">
        <v>378</v>
      </c>
      <c r="F33" s="209" t="s">
        <v>370</v>
      </c>
      <c r="G33" s="258" t="s">
        <v>371</v>
      </c>
      <c r="H33" s="40"/>
      <c r="I33" s="279">
        <f>SUM(I34)</f>
        <v>136984</v>
      </c>
    </row>
    <row r="34" spans="1:9" ht="48" customHeight="1" x14ac:dyDescent="0.25">
      <c r="A34" s="68" t="s">
        <v>379</v>
      </c>
      <c r="B34" s="47" t="s">
        <v>48</v>
      </c>
      <c r="C34" s="1" t="s">
        <v>8</v>
      </c>
      <c r="D34" s="1" t="s">
        <v>18</v>
      </c>
      <c r="E34" s="208" t="s">
        <v>378</v>
      </c>
      <c r="F34" s="209" t="s">
        <v>8</v>
      </c>
      <c r="G34" s="258" t="s">
        <v>371</v>
      </c>
      <c r="H34" s="40"/>
      <c r="I34" s="279">
        <f>SUM(I35+I37)</f>
        <v>136984</v>
      </c>
    </row>
    <row r="35" spans="1:9" ht="18.75" hidden="1" customHeight="1" x14ac:dyDescent="0.25">
      <c r="A35" s="68" t="s">
        <v>666</v>
      </c>
      <c r="B35" s="47" t="s">
        <v>48</v>
      </c>
      <c r="C35" s="1" t="s">
        <v>8</v>
      </c>
      <c r="D35" s="1" t="s">
        <v>18</v>
      </c>
      <c r="E35" s="208" t="s">
        <v>181</v>
      </c>
      <c r="F35" s="209" t="s">
        <v>8</v>
      </c>
      <c r="G35" s="258" t="s">
        <v>667</v>
      </c>
      <c r="H35" s="40"/>
      <c r="I35" s="279">
        <f>SUM(I36)</f>
        <v>0</v>
      </c>
    </row>
    <row r="36" spans="1:9" ht="34.5" hidden="1" customHeight="1" x14ac:dyDescent="0.25">
      <c r="A36" s="377" t="s">
        <v>376</v>
      </c>
      <c r="B36" s="47" t="s">
        <v>48</v>
      </c>
      <c r="C36" s="1" t="s">
        <v>8</v>
      </c>
      <c r="D36" s="1" t="s">
        <v>18</v>
      </c>
      <c r="E36" s="208" t="s">
        <v>181</v>
      </c>
      <c r="F36" s="209" t="s">
        <v>8</v>
      </c>
      <c r="G36" s="258" t="s">
        <v>667</v>
      </c>
      <c r="H36" s="40" t="s">
        <v>14</v>
      </c>
      <c r="I36" s="278"/>
    </row>
    <row r="37" spans="1:9" ht="16.5" customHeight="1" x14ac:dyDescent="0.25">
      <c r="A37" s="68" t="s">
        <v>380</v>
      </c>
      <c r="B37" s="47" t="s">
        <v>48</v>
      </c>
      <c r="C37" s="1" t="s">
        <v>8</v>
      </c>
      <c r="D37" s="1" t="s">
        <v>18</v>
      </c>
      <c r="E37" s="208" t="s">
        <v>181</v>
      </c>
      <c r="F37" s="209" t="s">
        <v>8</v>
      </c>
      <c r="G37" s="258" t="s">
        <v>381</v>
      </c>
      <c r="H37" s="40"/>
      <c r="I37" s="279">
        <f>SUM(I38:I39)</f>
        <v>136984</v>
      </c>
    </row>
    <row r="38" spans="1:9" ht="32.25" customHeight="1" x14ac:dyDescent="0.25">
      <c r="A38" s="377" t="s">
        <v>376</v>
      </c>
      <c r="B38" s="47" t="s">
        <v>48</v>
      </c>
      <c r="C38" s="1" t="s">
        <v>8</v>
      </c>
      <c r="D38" s="1" t="s">
        <v>18</v>
      </c>
      <c r="E38" s="208" t="s">
        <v>181</v>
      </c>
      <c r="F38" s="209" t="s">
        <v>8</v>
      </c>
      <c r="G38" s="258" t="s">
        <v>381</v>
      </c>
      <c r="H38" s="1" t="s">
        <v>14</v>
      </c>
      <c r="I38" s="278">
        <v>136984</v>
      </c>
    </row>
    <row r="39" spans="1:9" ht="17.25" hidden="1" customHeight="1" x14ac:dyDescent="0.25">
      <c r="A39" s="2" t="s">
        <v>16</v>
      </c>
      <c r="B39" s="47" t="s">
        <v>48</v>
      </c>
      <c r="C39" s="1" t="s">
        <v>8</v>
      </c>
      <c r="D39" s="1" t="s">
        <v>18</v>
      </c>
      <c r="E39" s="208" t="s">
        <v>181</v>
      </c>
      <c r="F39" s="209" t="s">
        <v>8</v>
      </c>
      <c r="G39" s="258" t="s">
        <v>381</v>
      </c>
      <c r="H39" s="1" t="s">
        <v>15</v>
      </c>
      <c r="I39" s="278"/>
    </row>
    <row r="40" spans="1:9" ht="47.25" x14ac:dyDescent="0.25">
      <c r="A40" s="67" t="s">
        <v>100</v>
      </c>
      <c r="B40" s="26" t="s">
        <v>48</v>
      </c>
      <c r="C40" s="24" t="s">
        <v>8</v>
      </c>
      <c r="D40" s="24" t="s">
        <v>18</v>
      </c>
      <c r="E40" s="206" t="s">
        <v>382</v>
      </c>
      <c r="F40" s="207" t="s">
        <v>370</v>
      </c>
      <c r="G40" s="257" t="s">
        <v>371</v>
      </c>
      <c r="H40" s="24"/>
      <c r="I40" s="277">
        <f>SUM(I41)</f>
        <v>1160303</v>
      </c>
    </row>
    <row r="41" spans="1:9" ht="63" x14ac:dyDescent="0.25">
      <c r="A41" s="68" t="s">
        <v>111</v>
      </c>
      <c r="B41" s="47" t="s">
        <v>48</v>
      </c>
      <c r="C41" s="1" t="s">
        <v>8</v>
      </c>
      <c r="D41" s="1" t="s">
        <v>18</v>
      </c>
      <c r="E41" s="208" t="s">
        <v>383</v>
      </c>
      <c r="F41" s="209" t="s">
        <v>370</v>
      </c>
      <c r="G41" s="258" t="s">
        <v>371</v>
      </c>
      <c r="H41" s="40"/>
      <c r="I41" s="279">
        <f>SUM(I42)</f>
        <v>1160303</v>
      </c>
    </row>
    <row r="42" spans="1:9" ht="47.25" x14ac:dyDescent="0.25">
      <c r="A42" s="68" t="s">
        <v>384</v>
      </c>
      <c r="B42" s="47" t="s">
        <v>48</v>
      </c>
      <c r="C42" s="1" t="s">
        <v>8</v>
      </c>
      <c r="D42" s="1" t="s">
        <v>18</v>
      </c>
      <c r="E42" s="208" t="s">
        <v>383</v>
      </c>
      <c r="F42" s="209" t="s">
        <v>8</v>
      </c>
      <c r="G42" s="258" t="s">
        <v>371</v>
      </c>
      <c r="H42" s="40"/>
      <c r="I42" s="279">
        <f>SUM(I43)</f>
        <v>1160303</v>
      </c>
    </row>
    <row r="43" spans="1:9" ht="17.25" customHeight="1" x14ac:dyDescent="0.25">
      <c r="A43" s="68" t="s">
        <v>102</v>
      </c>
      <c r="B43" s="47" t="s">
        <v>48</v>
      </c>
      <c r="C43" s="1" t="s">
        <v>8</v>
      </c>
      <c r="D43" s="1" t="s">
        <v>18</v>
      </c>
      <c r="E43" s="208" t="s">
        <v>383</v>
      </c>
      <c r="F43" s="209" t="s">
        <v>8</v>
      </c>
      <c r="G43" s="258" t="s">
        <v>385</v>
      </c>
      <c r="H43" s="40"/>
      <c r="I43" s="279">
        <f>SUM(I44)</f>
        <v>1160303</v>
      </c>
    </row>
    <row r="44" spans="1:9" ht="31.5" customHeight="1" x14ac:dyDescent="0.25">
      <c r="A44" s="377" t="s">
        <v>376</v>
      </c>
      <c r="B44" s="316" t="s">
        <v>48</v>
      </c>
      <c r="C44" s="1" t="s">
        <v>8</v>
      </c>
      <c r="D44" s="1" t="s">
        <v>18</v>
      </c>
      <c r="E44" s="208" t="s">
        <v>383</v>
      </c>
      <c r="F44" s="209" t="s">
        <v>8</v>
      </c>
      <c r="G44" s="258" t="s">
        <v>385</v>
      </c>
      <c r="H44" s="1" t="s">
        <v>14</v>
      </c>
      <c r="I44" s="328">
        <v>1160303</v>
      </c>
    </row>
    <row r="45" spans="1:9" ht="31.5" x14ac:dyDescent="0.25">
      <c r="A45" s="67" t="s">
        <v>112</v>
      </c>
      <c r="B45" s="26" t="s">
        <v>48</v>
      </c>
      <c r="C45" s="24" t="s">
        <v>8</v>
      </c>
      <c r="D45" s="24" t="s">
        <v>18</v>
      </c>
      <c r="E45" s="196" t="s">
        <v>386</v>
      </c>
      <c r="F45" s="197" t="s">
        <v>370</v>
      </c>
      <c r="G45" s="252" t="s">
        <v>371</v>
      </c>
      <c r="H45" s="24"/>
      <c r="I45" s="277">
        <f>SUM(I46)</f>
        <v>190090</v>
      </c>
    </row>
    <row r="46" spans="1:9" ht="63" x14ac:dyDescent="0.25">
      <c r="A46" s="68" t="s">
        <v>387</v>
      </c>
      <c r="B46" s="47" t="s">
        <v>48</v>
      </c>
      <c r="C46" s="1" t="s">
        <v>8</v>
      </c>
      <c r="D46" s="1" t="s">
        <v>18</v>
      </c>
      <c r="E46" s="198" t="s">
        <v>175</v>
      </c>
      <c r="F46" s="199" t="s">
        <v>370</v>
      </c>
      <c r="G46" s="253" t="s">
        <v>371</v>
      </c>
      <c r="H46" s="1"/>
      <c r="I46" s="279">
        <f>SUM(I47)</f>
        <v>190090</v>
      </c>
    </row>
    <row r="47" spans="1:9" ht="47.25" x14ac:dyDescent="0.25">
      <c r="A47" s="68" t="s">
        <v>388</v>
      </c>
      <c r="B47" s="47" t="s">
        <v>48</v>
      </c>
      <c r="C47" s="1" t="s">
        <v>8</v>
      </c>
      <c r="D47" s="1" t="s">
        <v>18</v>
      </c>
      <c r="E47" s="198" t="s">
        <v>175</v>
      </c>
      <c r="F47" s="199" t="s">
        <v>8</v>
      </c>
      <c r="G47" s="253" t="s">
        <v>371</v>
      </c>
      <c r="H47" s="1"/>
      <c r="I47" s="279">
        <f>SUM(I48)</f>
        <v>190090</v>
      </c>
    </row>
    <row r="48" spans="1:9" ht="32.25" customHeight="1" x14ac:dyDescent="0.25">
      <c r="A48" s="68" t="s">
        <v>79</v>
      </c>
      <c r="B48" s="210" t="s">
        <v>48</v>
      </c>
      <c r="C48" s="1" t="s">
        <v>8</v>
      </c>
      <c r="D48" s="1" t="s">
        <v>18</v>
      </c>
      <c r="E48" s="198" t="s">
        <v>175</v>
      </c>
      <c r="F48" s="199" t="s">
        <v>8</v>
      </c>
      <c r="G48" s="253" t="s">
        <v>389</v>
      </c>
      <c r="H48" s="1"/>
      <c r="I48" s="279">
        <f>SUM(I49)</f>
        <v>190090</v>
      </c>
    </row>
    <row r="49" spans="1:9" ht="63" x14ac:dyDescent="0.25">
      <c r="A49" s="75" t="s">
        <v>75</v>
      </c>
      <c r="B49" s="108" t="s">
        <v>48</v>
      </c>
      <c r="C49" s="1" t="s">
        <v>8</v>
      </c>
      <c r="D49" s="1" t="s">
        <v>18</v>
      </c>
      <c r="E49" s="198" t="s">
        <v>175</v>
      </c>
      <c r="F49" s="199" t="s">
        <v>8</v>
      </c>
      <c r="G49" s="253" t="s">
        <v>389</v>
      </c>
      <c r="H49" s="1" t="s">
        <v>11</v>
      </c>
      <c r="I49" s="278">
        <v>190090</v>
      </c>
    </row>
    <row r="50" spans="1:9" ht="47.25" x14ac:dyDescent="0.25">
      <c r="A50" s="78" t="s">
        <v>107</v>
      </c>
      <c r="B50" s="28" t="s">
        <v>48</v>
      </c>
      <c r="C50" s="24" t="s">
        <v>8</v>
      </c>
      <c r="D50" s="24" t="s">
        <v>18</v>
      </c>
      <c r="E50" s="196" t="s">
        <v>390</v>
      </c>
      <c r="F50" s="197" t="s">
        <v>370</v>
      </c>
      <c r="G50" s="252" t="s">
        <v>371</v>
      </c>
      <c r="H50" s="24"/>
      <c r="I50" s="277">
        <f>SUM(I51)</f>
        <v>622000</v>
      </c>
    </row>
    <row r="51" spans="1:9" ht="63" x14ac:dyDescent="0.25">
      <c r="A51" s="378" t="s">
        <v>108</v>
      </c>
      <c r="B51" s="316" t="s">
        <v>48</v>
      </c>
      <c r="C51" s="1" t="s">
        <v>8</v>
      </c>
      <c r="D51" s="1" t="s">
        <v>18</v>
      </c>
      <c r="E51" s="198" t="s">
        <v>176</v>
      </c>
      <c r="F51" s="199" t="s">
        <v>370</v>
      </c>
      <c r="G51" s="253" t="s">
        <v>371</v>
      </c>
      <c r="H51" s="1"/>
      <c r="I51" s="279">
        <f>SUM(I52)</f>
        <v>622000</v>
      </c>
    </row>
    <row r="52" spans="1:9" ht="63" x14ac:dyDescent="0.25">
      <c r="A52" s="379" t="s">
        <v>391</v>
      </c>
      <c r="B52" s="6" t="s">
        <v>48</v>
      </c>
      <c r="C52" s="1" t="s">
        <v>8</v>
      </c>
      <c r="D52" s="1" t="s">
        <v>18</v>
      </c>
      <c r="E52" s="198" t="s">
        <v>176</v>
      </c>
      <c r="F52" s="199" t="s">
        <v>8</v>
      </c>
      <c r="G52" s="253" t="s">
        <v>371</v>
      </c>
      <c r="H52" s="1"/>
      <c r="I52" s="279">
        <f>SUM(I53+I55)</f>
        <v>622000</v>
      </c>
    </row>
    <row r="53" spans="1:9" ht="47.25" x14ac:dyDescent="0.25">
      <c r="A53" s="75" t="s">
        <v>513</v>
      </c>
      <c r="B53" s="108" t="s">
        <v>48</v>
      </c>
      <c r="C53" s="1" t="s">
        <v>8</v>
      </c>
      <c r="D53" s="1" t="s">
        <v>18</v>
      </c>
      <c r="E53" s="198" t="s">
        <v>176</v>
      </c>
      <c r="F53" s="199" t="s">
        <v>8</v>
      </c>
      <c r="G53" s="253" t="s">
        <v>392</v>
      </c>
      <c r="H53" s="1"/>
      <c r="I53" s="279">
        <f>SUM(I54)</f>
        <v>311000</v>
      </c>
    </row>
    <row r="54" spans="1:9" ht="63" x14ac:dyDescent="0.25">
      <c r="A54" s="75" t="s">
        <v>75</v>
      </c>
      <c r="B54" s="108" t="s">
        <v>48</v>
      </c>
      <c r="C54" s="1" t="s">
        <v>8</v>
      </c>
      <c r="D54" s="1" t="s">
        <v>18</v>
      </c>
      <c r="E54" s="198" t="s">
        <v>176</v>
      </c>
      <c r="F54" s="199" t="s">
        <v>8</v>
      </c>
      <c r="G54" s="253" t="s">
        <v>392</v>
      </c>
      <c r="H54" s="1" t="s">
        <v>11</v>
      </c>
      <c r="I54" s="301">
        <v>311000</v>
      </c>
    </row>
    <row r="55" spans="1:9" ht="35.25" customHeight="1" x14ac:dyDescent="0.25">
      <c r="A55" s="75" t="s">
        <v>78</v>
      </c>
      <c r="B55" s="108" t="s">
        <v>48</v>
      </c>
      <c r="C55" s="1" t="s">
        <v>8</v>
      </c>
      <c r="D55" s="1" t="s">
        <v>18</v>
      </c>
      <c r="E55" s="198" t="s">
        <v>176</v>
      </c>
      <c r="F55" s="199" t="s">
        <v>8</v>
      </c>
      <c r="G55" s="253" t="s">
        <v>393</v>
      </c>
      <c r="H55" s="1"/>
      <c r="I55" s="279">
        <f>SUM(I56)</f>
        <v>311000</v>
      </c>
    </row>
    <row r="56" spans="1:9" ht="63" x14ac:dyDescent="0.25">
      <c r="A56" s="75" t="s">
        <v>75</v>
      </c>
      <c r="B56" s="108" t="s">
        <v>48</v>
      </c>
      <c r="C56" s="1" t="s">
        <v>8</v>
      </c>
      <c r="D56" s="1" t="s">
        <v>18</v>
      </c>
      <c r="E56" s="198" t="s">
        <v>176</v>
      </c>
      <c r="F56" s="199" t="s">
        <v>8</v>
      </c>
      <c r="G56" s="253" t="s">
        <v>393</v>
      </c>
      <c r="H56" s="1" t="s">
        <v>11</v>
      </c>
      <c r="I56" s="278">
        <v>311000</v>
      </c>
    </row>
    <row r="57" spans="1:9" ht="47.25" x14ac:dyDescent="0.25">
      <c r="A57" s="67" t="s">
        <v>109</v>
      </c>
      <c r="B57" s="26" t="s">
        <v>48</v>
      </c>
      <c r="C57" s="24" t="s">
        <v>8</v>
      </c>
      <c r="D57" s="24" t="s">
        <v>18</v>
      </c>
      <c r="E57" s="196" t="s">
        <v>177</v>
      </c>
      <c r="F57" s="197" t="s">
        <v>370</v>
      </c>
      <c r="G57" s="252" t="s">
        <v>371</v>
      </c>
      <c r="H57" s="24"/>
      <c r="I57" s="277">
        <f>SUM(I58)</f>
        <v>311000</v>
      </c>
    </row>
    <row r="58" spans="1:9" ht="47.25" x14ac:dyDescent="0.25">
      <c r="A58" s="68" t="s">
        <v>110</v>
      </c>
      <c r="B58" s="47" t="s">
        <v>48</v>
      </c>
      <c r="C58" s="1" t="s">
        <v>8</v>
      </c>
      <c r="D58" s="1" t="s">
        <v>18</v>
      </c>
      <c r="E58" s="198" t="s">
        <v>178</v>
      </c>
      <c r="F58" s="199" t="s">
        <v>370</v>
      </c>
      <c r="G58" s="253" t="s">
        <v>371</v>
      </c>
      <c r="H58" s="40"/>
      <c r="I58" s="279">
        <f>SUM(I59)</f>
        <v>311000</v>
      </c>
    </row>
    <row r="59" spans="1:9" ht="47.25" x14ac:dyDescent="0.25">
      <c r="A59" s="68" t="s">
        <v>394</v>
      </c>
      <c r="B59" s="47" t="s">
        <v>48</v>
      </c>
      <c r="C59" s="1" t="s">
        <v>8</v>
      </c>
      <c r="D59" s="1" t="s">
        <v>18</v>
      </c>
      <c r="E59" s="198" t="s">
        <v>178</v>
      </c>
      <c r="F59" s="199" t="s">
        <v>10</v>
      </c>
      <c r="G59" s="253" t="s">
        <v>371</v>
      </c>
      <c r="H59" s="40"/>
      <c r="I59" s="279">
        <f>SUM(I60)</f>
        <v>311000</v>
      </c>
    </row>
    <row r="60" spans="1:9" ht="33.75" customHeight="1" x14ac:dyDescent="0.25">
      <c r="A60" s="2" t="s">
        <v>77</v>
      </c>
      <c r="B60" s="108" t="s">
        <v>48</v>
      </c>
      <c r="C60" s="1" t="s">
        <v>8</v>
      </c>
      <c r="D60" s="1" t="s">
        <v>18</v>
      </c>
      <c r="E60" s="198" t="s">
        <v>178</v>
      </c>
      <c r="F60" s="199" t="s">
        <v>10</v>
      </c>
      <c r="G60" s="253" t="s">
        <v>395</v>
      </c>
      <c r="H60" s="1"/>
      <c r="I60" s="279">
        <f>SUM(I61)</f>
        <v>311000</v>
      </c>
    </row>
    <row r="61" spans="1:9" ht="63" x14ac:dyDescent="0.25">
      <c r="A61" s="75" t="s">
        <v>75</v>
      </c>
      <c r="B61" s="108" t="s">
        <v>48</v>
      </c>
      <c r="C61" s="1" t="s">
        <v>8</v>
      </c>
      <c r="D61" s="1" t="s">
        <v>18</v>
      </c>
      <c r="E61" s="198" t="s">
        <v>178</v>
      </c>
      <c r="F61" s="199" t="s">
        <v>10</v>
      </c>
      <c r="G61" s="253" t="s">
        <v>395</v>
      </c>
      <c r="H61" s="1" t="s">
        <v>11</v>
      </c>
      <c r="I61" s="278">
        <v>311000</v>
      </c>
    </row>
    <row r="62" spans="1:9" ht="15.75" x14ac:dyDescent="0.25">
      <c r="A62" s="23" t="s">
        <v>113</v>
      </c>
      <c r="B62" s="26" t="s">
        <v>48</v>
      </c>
      <c r="C62" s="24" t="s">
        <v>8</v>
      </c>
      <c r="D62" s="24" t="s">
        <v>18</v>
      </c>
      <c r="E62" s="196" t="s">
        <v>179</v>
      </c>
      <c r="F62" s="197" t="s">
        <v>370</v>
      </c>
      <c r="G62" s="252" t="s">
        <v>371</v>
      </c>
      <c r="H62" s="24"/>
      <c r="I62" s="277">
        <f>SUM(I63)</f>
        <v>16149054</v>
      </c>
    </row>
    <row r="63" spans="1:9" ht="31.5" x14ac:dyDescent="0.25">
      <c r="A63" s="2" t="s">
        <v>114</v>
      </c>
      <c r="B63" s="108" t="s">
        <v>48</v>
      </c>
      <c r="C63" s="1" t="s">
        <v>8</v>
      </c>
      <c r="D63" s="1" t="s">
        <v>18</v>
      </c>
      <c r="E63" s="198" t="s">
        <v>180</v>
      </c>
      <c r="F63" s="199" t="s">
        <v>370</v>
      </c>
      <c r="G63" s="253" t="s">
        <v>371</v>
      </c>
      <c r="H63" s="1"/>
      <c r="I63" s="279">
        <f>SUM(I64)</f>
        <v>16149054</v>
      </c>
    </row>
    <row r="64" spans="1:9" ht="31.5" x14ac:dyDescent="0.25">
      <c r="A64" s="2" t="s">
        <v>74</v>
      </c>
      <c r="B64" s="108" t="s">
        <v>48</v>
      </c>
      <c r="C64" s="1" t="s">
        <v>8</v>
      </c>
      <c r="D64" s="1" t="s">
        <v>18</v>
      </c>
      <c r="E64" s="198" t="s">
        <v>180</v>
      </c>
      <c r="F64" s="199" t="s">
        <v>370</v>
      </c>
      <c r="G64" s="253" t="s">
        <v>372</v>
      </c>
      <c r="H64" s="1"/>
      <c r="I64" s="279">
        <f>SUM(I65:I66)</f>
        <v>16149054</v>
      </c>
    </row>
    <row r="65" spans="1:9" ht="63" x14ac:dyDescent="0.25">
      <c r="A65" s="75" t="s">
        <v>75</v>
      </c>
      <c r="B65" s="108" t="s">
        <v>48</v>
      </c>
      <c r="C65" s="1" t="s">
        <v>8</v>
      </c>
      <c r="D65" s="1" t="s">
        <v>18</v>
      </c>
      <c r="E65" s="198" t="s">
        <v>180</v>
      </c>
      <c r="F65" s="199" t="s">
        <v>370</v>
      </c>
      <c r="G65" s="253" t="s">
        <v>372</v>
      </c>
      <c r="H65" s="1" t="s">
        <v>11</v>
      </c>
      <c r="I65" s="302">
        <v>16143374</v>
      </c>
    </row>
    <row r="66" spans="1:9" ht="15.75" x14ac:dyDescent="0.25">
      <c r="A66" s="2" t="s">
        <v>16</v>
      </c>
      <c r="B66" s="108" t="s">
        <v>48</v>
      </c>
      <c r="C66" s="1" t="s">
        <v>8</v>
      </c>
      <c r="D66" s="1" t="s">
        <v>18</v>
      </c>
      <c r="E66" s="198" t="s">
        <v>180</v>
      </c>
      <c r="F66" s="199" t="s">
        <v>370</v>
      </c>
      <c r="G66" s="253" t="s">
        <v>372</v>
      </c>
      <c r="H66" s="1" t="s">
        <v>15</v>
      </c>
      <c r="I66" s="301">
        <v>5680</v>
      </c>
    </row>
    <row r="67" spans="1:9" ht="15.75" x14ac:dyDescent="0.25">
      <c r="A67" s="84" t="s">
        <v>524</v>
      </c>
      <c r="B67" s="22" t="s">
        <v>48</v>
      </c>
      <c r="C67" s="18" t="s">
        <v>8</v>
      </c>
      <c r="D67" s="50" t="s">
        <v>93</v>
      </c>
      <c r="E67" s="85"/>
      <c r="F67" s="211"/>
      <c r="G67" s="259"/>
      <c r="H67" s="18"/>
      <c r="I67" s="300">
        <f>SUM(I68)</f>
        <v>1034</v>
      </c>
    </row>
    <row r="68" spans="1:9" ht="20.25" customHeight="1" x14ac:dyDescent="0.25">
      <c r="A68" s="67" t="s">
        <v>167</v>
      </c>
      <c r="B68" s="26" t="s">
        <v>48</v>
      </c>
      <c r="C68" s="24" t="s">
        <v>8</v>
      </c>
      <c r="D68" s="38" t="s">
        <v>93</v>
      </c>
      <c r="E68" s="200" t="s">
        <v>185</v>
      </c>
      <c r="F68" s="201" t="s">
        <v>370</v>
      </c>
      <c r="G68" s="254" t="s">
        <v>371</v>
      </c>
      <c r="H68" s="24"/>
      <c r="I68" s="277">
        <f>SUM(I69)</f>
        <v>1034</v>
      </c>
    </row>
    <row r="69" spans="1:9" ht="18" customHeight="1" x14ac:dyDescent="0.25">
      <c r="A69" s="77" t="s">
        <v>166</v>
      </c>
      <c r="B69" s="6" t="s">
        <v>48</v>
      </c>
      <c r="C69" s="1" t="s">
        <v>8</v>
      </c>
      <c r="D69" s="7" t="s">
        <v>93</v>
      </c>
      <c r="E69" s="204" t="s">
        <v>185</v>
      </c>
      <c r="F69" s="205" t="s">
        <v>370</v>
      </c>
      <c r="G69" s="256" t="s">
        <v>371</v>
      </c>
      <c r="H69" s="1"/>
      <c r="I69" s="279">
        <f>SUM(I70)</f>
        <v>1034</v>
      </c>
    </row>
    <row r="70" spans="1:9" ht="47.25" x14ac:dyDescent="0.25">
      <c r="A70" s="2" t="s">
        <v>525</v>
      </c>
      <c r="B70" s="108" t="s">
        <v>48</v>
      </c>
      <c r="C70" s="1" t="s">
        <v>8</v>
      </c>
      <c r="D70" s="7" t="s">
        <v>93</v>
      </c>
      <c r="E70" s="204" t="s">
        <v>185</v>
      </c>
      <c r="F70" s="205" t="s">
        <v>370</v>
      </c>
      <c r="G70" s="100">
        <v>51200</v>
      </c>
      <c r="H70" s="1"/>
      <c r="I70" s="279">
        <f>SUM(I71)</f>
        <v>1034</v>
      </c>
    </row>
    <row r="71" spans="1:9" ht="31.5" x14ac:dyDescent="0.25">
      <c r="A71" s="378" t="s">
        <v>376</v>
      </c>
      <c r="B71" s="108" t="s">
        <v>48</v>
      </c>
      <c r="C71" s="1" t="s">
        <v>8</v>
      </c>
      <c r="D71" s="7" t="s">
        <v>93</v>
      </c>
      <c r="E71" s="204" t="s">
        <v>185</v>
      </c>
      <c r="F71" s="205" t="s">
        <v>370</v>
      </c>
      <c r="G71" s="100">
        <v>51200</v>
      </c>
      <c r="H71" s="1" t="s">
        <v>14</v>
      </c>
      <c r="I71" s="301">
        <v>1034</v>
      </c>
    </row>
    <row r="72" spans="1:9" ht="15.75" x14ac:dyDescent="0.25">
      <c r="A72" s="84" t="s">
        <v>668</v>
      </c>
      <c r="B72" s="22" t="s">
        <v>48</v>
      </c>
      <c r="C72" s="18" t="s">
        <v>8</v>
      </c>
      <c r="D72" s="22">
        <v>11</v>
      </c>
      <c r="E72" s="85"/>
      <c r="F72" s="211"/>
      <c r="G72" s="259"/>
      <c r="H72" s="18"/>
      <c r="I72" s="300">
        <f>SUM(I73)</f>
        <v>0</v>
      </c>
    </row>
    <row r="73" spans="1:9" ht="16.5" customHeight="1" x14ac:dyDescent="0.25">
      <c r="A73" s="67" t="s">
        <v>669</v>
      </c>
      <c r="B73" s="26" t="s">
        <v>48</v>
      </c>
      <c r="C73" s="24" t="s">
        <v>8</v>
      </c>
      <c r="D73" s="26">
        <v>11</v>
      </c>
      <c r="E73" s="200" t="s">
        <v>670</v>
      </c>
      <c r="F73" s="201" t="s">
        <v>370</v>
      </c>
      <c r="G73" s="254" t="s">
        <v>371</v>
      </c>
      <c r="H73" s="24"/>
      <c r="I73" s="277">
        <f>SUM(I74)</f>
        <v>0</v>
      </c>
    </row>
    <row r="74" spans="1:9" ht="16.5" customHeight="1" x14ac:dyDescent="0.25">
      <c r="A74" s="77" t="s">
        <v>671</v>
      </c>
      <c r="B74" s="6" t="s">
        <v>48</v>
      </c>
      <c r="C74" s="1" t="s">
        <v>8</v>
      </c>
      <c r="D74" s="108">
        <v>11</v>
      </c>
      <c r="E74" s="204" t="s">
        <v>672</v>
      </c>
      <c r="F74" s="205" t="s">
        <v>370</v>
      </c>
      <c r="G74" s="256" t="s">
        <v>371</v>
      </c>
      <c r="H74" s="1"/>
      <c r="I74" s="279">
        <f>SUM(I75)</f>
        <v>0</v>
      </c>
    </row>
    <row r="75" spans="1:9" ht="16.5" customHeight="1" x14ac:dyDescent="0.25">
      <c r="A75" s="2" t="s">
        <v>95</v>
      </c>
      <c r="B75" s="108" t="s">
        <v>48</v>
      </c>
      <c r="C75" s="1" t="s">
        <v>8</v>
      </c>
      <c r="D75" s="108">
        <v>11</v>
      </c>
      <c r="E75" s="204" t="s">
        <v>672</v>
      </c>
      <c r="F75" s="205" t="s">
        <v>370</v>
      </c>
      <c r="G75" s="256" t="s">
        <v>396</v>
      </c>
      <c r="H75" s="1"/>
      <c r="I75" s="279">
        <f>SUM(I76)</f>
        <v>0</v>
      </c>
    </row>
    <row r="76" spans="1:9" ht="15.75" customHeight="1" x14ac:dyDescent="0.25">
      <c r="A76" s="2" t="s">
        <v>16</v>
      </c>
      <c r="B76" s="108" t="s">
        <v>48</v>
      </c>
      <c r="C76" s="1" t="s">
        <v>8</v>
      </c>
      <c r="D76" s="108">
        <v>11</v>
      </c>
      <c r="E76" s="204" t="s">
        <v>672</v>
      </c>
      <c r="F76" s="205" t="s">
        <v>370</v>
      </c>
      <c r="G76" s="256" t="s">
        <v>396</v>
      </c>
      <c r="H76" s="1" t="s">
        <v>15</v>
      </c>
      <c r="I76" s="301"/>
    </row>
    <row r="77" spans="1:9" ht="15.75" x14ac:dyDescent="0.25">
      <c r="A77" s="84" t="s">
        <v>20</v>
      </c>
      <c r="B77" s="22" t="s">
        <v>48</v>
      </c>
      <c r="C77" s="18" t="s">
        <v>8</v>
      </c>
      <c r="D77" s="22">
        <v>13</v>
      </c>
      <c r="E77" s="85"/>
      <c r="F77" s="211"/>
      <c r="G77" s="259"/>
      <c r="H77" s="18"/>
      <c r="I77" s="300">
        <f>SUM(I78+I83+I102+I111+I124+I92+I97)</f>
        <v>12710050</v>
      </c>
    </row>
    <row r="78" spans="1:9" ht="47.25" x14ac:dyDescent="0.25">
      <c r="A78" s="23" t="s">
        <v>119</v>
      </c>
      <c r="B78" s="26" t="s">
        <v>48</v>
      </c>
      <c r="C78" s="24" t="s">
        <v>8</v>
      </c>
      <c r="D78" s="26">
        <v>13</v>
      </c>
      <c r="E78" s="200" t="s">
        <v>377</v>
      </c>
      <c r="F78" s="201" t="s">
        <v>370</v>
      </c>
      <c r="G78" s="254" t="s">
        <v>371</v>
      </c>
      <c r="H78" s="24"/>
      <c r="I78" s="277">
        <f>SUM(I79)</f>
        <v>3000</v>
      </c>
    </row>
    <row r="79" spans="1:9" ht="80.25" customHeight="1" x14ac:dyDescent="0.25">
      <c r="A79" s="48" t="s">
        <v>120</v>
      </c>
      <c r="B79" s="47" t="s">
        <v>48</v>
      </c>
      <c r="C79" s="1" t="s">
        <v>8</v>
      </c>
      <c r="D79" s="108">
        <v>13</v>
      </c>
      <c r="E79" s="204" t="s">
        <v>181</v>
      </c>
      <c r="F79" s="205" t="s">
        <v>370</v>
      </c>
      <c r="G79" s="256" t="s">
        <v>371</v>
      </c>
      <c r="H79" s="1"/>
      <c r="I79" s="279">
        <f>SUM(I80)</f>
        <v>3000</v>
      </c>
    </row>
    <row r="80" spans="1:9" ht="47.25" x14ac:dyDescent="0.25">
      <c r="A80" s="48" t="s">
        <v>379</v>
      </c>
      <c r="B80" s="47" t="s">
        <v>48</v>
      </c>
      <c r="C80" s="1" t="s">
        <v>8</v>
      </c>
      <c r="D80" s="108">
        <v>13</v>
      </c>
      <c r="E80" s="204" t="s">
        <v>181</v>
      </c>
      <c r="F80" s="205" t="s">
        <v>8</v>
      </c>
      <c r="G80" s="256" t="s">
        <v>371</v>
      </c>
      <c r="H80" s="1"/>
      <c r="I80" s="279">
        <f>SUM(I81)</f>
        <v>3000</v>
      </c>
    </row>
    <row r="81" spans="1:9" ht="17.25" customHeight="1" x14ac:dyDescent="0.25">
      <c r="A81" s="75" t="s">
        <v>397</v>
      </c>
      <c r="B81" s="108" t="s">
        <v>48</v>
      </c>
      <c r="C81" s="1" t="s">
        <v>8</v>
      </c>
      <c r="D81" s="108">
        <v>13</v>
      </c>
      <c r="E81" s="204" t="s">
        <v>181</v>
      </c>
      <c r="F81" s="205" t="s">
        <v>8</v>
      </c>
      <c r="G81" s="256" t="s">
        <v>398</v>
      </c>
      <c r="H81" s="1"/>
      <c r="I81" s="279">
        <f>SUM(I82)</f>
        <v>3000</v>
      </c>
    </row>
    <row r="82" spans="1:9" ht="31.5" customHeight="1" x14ac:dyDescent="0.25">
      <c r="A82" s="378" t="s">
        <v>376</v>
      </c>
      <c r="B82" s="316" t="s">
        <v>48</v>
      </c>
      <c r="C82" s="1" t="s">
        <v>8</v>
      </c>
      <c r="D82" s="108">
        <v>13</v>
      </c>
      <c r="E82" s="204" t="s">
        <v>181</v>
      </c>
      <c r="F82" s="205" t="s">
        <v>8</v>
      </c>
      <c r="G82" s="256" t="s">
        <v>398</v>
      </c>
      <c r="H82" s="1" t="s">
        <v>14</v>
      </c>
      <c r="I82" s="301">
        <v>3000</v>
      </c>
    </row>
    <row r="83" spans="1:9" ht="47.25" x14ac:dyDescent="0.25">
      <c r="A83" s="67" t="s">
        <v>169</v>
      </c>
      <c r="B83" s="26" t="s">
        <v>48</v>
      </c>
      <c r="C83" s="24" t="s">
        <v>8</v>
      </c>
      <c r="D83" s="26">
        <v>13</v>
      </c>
      <c r="E83" s="200" t="s">
        <v>399</v>
      </c>
      <c r="F83" s="201" t="s">
        <v>370</v>
      </c>
      <c r="G83" s="254" t="s">
        <v>371</v>
      </c>
      <c r="H83" s="24"/>
      <c r="I83" s="277">
        <f>SUM(I84+I88)</f>
        <v>153408</v>
      </c>
    </row>
    <row r="84" spans="1:9" ht="78.75" x14ac:dyDescent="0.25">
      <c r="A84" s="75" t="s">
        <v>219</v>
      </c>
      <c r="B84" s="108" t="s">
        <v>48</v>
      </c>
      <c r="C84" s="1" t="s">
        <v>8</v>
      </c>
      <c r="D84" s="108">
        <v>13</v>
      </c>
      <c r="E84" s="204" t="s">
        <v>218</v>
      </c>
      <c r="F84" s="205" t="s">
        <v>370</v>
      </c>
      <c r="G84" s="256" t="s">
        <v>371</v>
      </c>
      <c r="H84" s="1"/>
      <c r="I84" s="279">
        <f>SUM(I85)</f>
        <v>51136</v>
      </c>
    </row>
    <row r="85" spans="1:9" ht="47.25" x14ac:dyDescent="0.25">
      <c r="A85" s="2" t="s">
        <v>400</v>
      </c>
      <c r="B85" s="108" t="s">
        <v>48</v>
      </c>
      <c r="C85" s="1" t="s">
        <v>8</v>
      </c>
      <c r="D85" s="108">
        <v>13</v>
      </c>
      <c r="E85" s="204" t="s">
        <v>218</v>
      </c>
      <c r="F85" s="205" t="s">
        <v>8</v>
      </c>
      <c r="G85" s="256" t="s">
        <v>371</v>
      </c>
      <c r="H85" s="1"/>
      <c r="I85" s="279">
        <f>SUM(I86)</f>
        <v>51136</v>
      </c>
    </row>
    <row r="86" spans="1:9" ht="31.5" x14ac:dyDescent="0.25">
      <c r="A86" s="375" t="s">
        <v>401</v>
      </c>
      <c r="B86" s="6" t="s">
        <v>48</v>
      </c>
      <c r="C86" s="1" t="s">
        <v>8</v>
      </c>
      <c r="D86" s="108">
        <v>13</v>
      </c>
      <c r="E86" s="204" t="s">
        <v>218</v>
      </c>
      <c r="F86" s="205" t="s">
        <v>8</v>
      </c>
      <c r="G86" s="256" t="s">
        <v>402</v>
      </c>
      <c r="H86" s="1"/>
      <c r="I86" s="279">
        <f>SUM(I87)</f>
        <v>51136</v>
      </c>
    </row>
    <row r="87" spans="1:9" ht="15.75" customHeight="1" x14ac:dyDescent="0.25">
      <c r="A87" s="379" t="s">
        <v>19</v>
      </c>
      <c r="B87" s="6" t="s">
        <v>48</v>
      </c>
      <c r="C87" s="1" t="s">
        <v>8</v>
      </c>
      <c r="D87" s="108">
        <v>13</v>
      </c>
      <c r="E87" s="204" t="s">
        <v>218</v>
      </c>
      <c r="F87" s="205" t="s">
        <v>8</v>
      </c>
      <c r="G87" s="256" t="s">
        <v>402</v>
      </c>
      <c r="H87" s="1" t="s">
        <v>64</v>
      </c>
      <c r="I87" s="301">
        <v>51136</v>
      </c>
    </row>
    <row r="88" spans="1:9" ht="84" customHeight="1" x14ac:dyDescent="0.25">
      <c r="A88" s="75" t="s">
        <v>170</v>
      </c>
      <c r="B88" s="108" t="s">
        <v>48</v>
      </c>
      <c r="C88" s="1" t="s">
        <v>8</v>
      </c>
      <c r="D88" s="108">
        <v>13</v>
      </c>
      <c r="E88" s="204" t="s">
        <v>194</v>
      </c>
      <c r="F88" s="205" t="s">
        <v>370</v>
      </c>
      <c r="G88" s="256" t="s">
        <v>371</v>
      </c>
      <c r="H88" s="1"/>
      <c r="I88" s="279">
        <f>SUM(I89)</f>
        <v>102272</v>
      </c>
    </row>
    <row r="89" spans="1:9" ht="34.5" customHeight="1" x14ac:dyDescent="0.25">
      <c r="A89" s="2" t="s">
        <v>403</v>
      </c>
      <c r="B89" s="108" t="s">
        <v>48</v>
      </c>
      <c r="C89" s="1" t="s">
        <v>8</v>
      </c>
      <c r="D89" s="108">
        <v>13</v>
      </c>
      <c r="E89" s="204" t="s">
        <v>194</v>
      </c>
      <c r="F89" s="205" t="s">
        <v>8</v>
      </c>
      <c r="G89" s="256" t="s">
        <v>371</v>
      </c>
      <c r="H89" s="1"/>
      <c r="I89" s="279">
        <f>SUM(I90)</f>
        <v>102272</v>
      </c>
    </row>
    <row r="90" spans="1:9" ht="31.5" x14ac:dyDescent="0.25">
      <c r="A90" s="375" t="s">
        <v>401</v>
      </c>
      <c r="B90" s="6" t="s">
        <v>48</v>
      </c>
      <c r="C90" s="1" t="s">
        <v>8</v>
      </c>
      <c r="D90" s="108">
        <v>13</v>
      </c>
      <c r="E90" s="204" t="s">
        <v>194</v>
      </c>
      <c r="F90" s="205" t="s">
        <v>8</v>
      </c>
      <c r="G90" s="256" t="s">
        <v>402</v>
      </c>
      <c r="H90" s="1"/>
      <c r="I90" s="279">
        <f>SUM(I91)</f>
        <v>102272</v>
      </c>
    </row>
    <row r="91" spans="1:9" ht="17.25" customHeight="1" x14ac:dyDescent="0.25">
      <c r="A91" s="379" t="s">
        <v>19</v>
      </c>
      <c r="B91" s="6" t="s">
        <v>48</v>
      </c>
      <c r="C91" s="1" t="s">
        <v>8</v>
      </c>
      <c r="D91" s="108">
        <v>13</v>
      </c>
      <c r="E91" s="204" t="s">
        <v>194</v>
      </c>
      <c r="F91" s="205" t="s">
        <v>8</v>
      </c>
      <c r="G91" s="256" t="s">
        <v>402</v>
      </c>
      <c r="H91" s="1" t="s">
        <v>64</v>
      </c>
      <c r="I91" s="301">
        <v>102272</v>
      </c>
    </row>
    <row r="92" spans="1:9" ht="33.75" customHeight="1" x14ac:dyDescent="0.25">
      <c r="A92" s="67" t="s">
        <v>112</v>
      </c>
      <c r="B92" s="26" t="s">
        <v>48</v>
      </c>
      <c r="C92" s="24" t="s">
        <v>8</v>
      </c>
      <c r="D92" s="24">
        <v>13</v>
      </c>
      <c r="E92" s="196" t="s">
        <v>386</v>
      </c>
      <c r="F92" s="197" t="s">
        <v>370</v>
      </c>
      <c r="G92" s="252" t="s">
        <v>371</v>
      </c>
      <c r="H92" s="24"/>
      <c r="I92" s="277">
        <f>SUM(I93)</f>
        <v>212068</v>
      </c>
    </row>
    <row r="93" spans="1:9" ht="63" customHeight="1" x14ac:dyDescent="0.25">
      <c r="A93" s="68" t="s">
        <v>583</v>
      </c>
      <c r="B93" s="6" t="s">
        <v>48</v>
      </c>
      <c r="C93" s="1" t="s">
        <v>8</v>
      </c>
      <c r="D93" s="1">
        <v>13</v>
      </c>
      <c r="E93" s="198" t="s">
        <v>584</v>
      </c>
      <c r="F93" s="199" t="s">
        <v>370</v>
      </c>
      <c r="G93" s="253" t="s">
        <v>371</v>
      </c>
      <c r="H93" s="1"/>
      <c r="I93" s="279">
        <f>SUM(I94)</f>
        <v>212068</v>
      </c>
    </row>
    <row r="94" spans="1:9" ht="33" customHeight="1" x14ac:dyDescent="0.25">
      <c r="A94" s="68" t="s">
        <v>585</v>
      </c>
      <c r="B94" s="6" t="s">
        <v>48</v>
      </c>
      <c r="C94" s="1" t="s">
        <v>8</v>
      </c>
      <c r="D94" s="1">
        <v>13</v>
      </c>
      <c r="E94" s="198" t="s">
        <v>584</v>
      </c>
      <c r="F94" s="199" t="s">
        <v>8</v>
      </c>
      <c r="G94" s="253" t="s">
        <v>371</v>
      </c>
      <c r="H94" s="1"/>
      <c r="I94" s="279">
        <f>SUM(I95)</f>
        <v>212068</v>
      </c>
    </row>
    <row r="95" spans="1:9" ht="31.5" customHeight="1" x14ac:dyDescent="0.25">
      <c r="A95" s="68" t="s">
        <v>586</v>
      </c>
      <c r="B95" s="6" t="s">
        <v>48</v>
      </c>
      <c r="C95" s="1" t="s">
        <v>8</v>
      </c>
      <c r="D95" s="1">
        <v>13</v>
      </c>
      <c r="E95" s="198" t="s">
        <v>584</v>
      </c>
      <c r="F95" s="199" t="s">
        <v>8</v>
      </c>
      <c r="G95" s="253" t="s">
        <v>587</v>
      </c>
      <c r="H95" s="1"/>
      <c r="I95" s="279">
        <f>SUM(I96)</f>
        <v>212068</v>
      </c>
    </row>
    <row r="96" spans="1:9" ht="32.25" customHeight="1" x14ac:dyDescent="0.25">
      <c r="A96" s="378" t="s">
        <v>376</v>
      </c>
      <c r="B96" s="6" t="s">
        <v>48</v>
      </c>
      <c r="C96" s="1" t="s">
        <v>8</v>
      </c>
      <c r="D96" s="1">
        <v>13</v>
      </c>
      <c r="E96" s="198" t="s">
        <v>584</v>
      </c>
      <c r="F96" s="199" t="s">
        <v>8</v>
      </c>
      <c r="G96" s="253" t="s">
        <v>587</v>
      </c>
      <c r="H96" s="1" t="s">
        <v>14</v>
      </c>
      <c r="I96" s="278">
        <v>212068</v>
      </c>
    </row>
    <row r="97" spans="1:20" ht="64.5" customHeight="1" x14ac:dyDescent="0.25">
      <c r="A97" s="78" t="s">
        <v>126</v>
      </c>
      <c r="B97" s="26" t="s">
        <v>48</v>
      </c>
      <c r="C97" s="24" t="s">
        <v>8</v>
      </c>
      <c r="D97" s="24">
        <v>13</v>
      </c>
      <c r="E97" s="196" t="s">
        <v>412</v>
      </c>
      <c r="F97" s="197" t="s">
        <v>370</v>
      </c>
      <c r="G97" s="252" t="s">
        <v>371</v>
      </c>
      <c r="H97" s="24"/>
      <c r="I97" s="277">
        <f>SUM(I98)</f>
        <v>51136</v>
      </c>
    </row>
    <row r="98" spans="1:20" ht="80.25" customHeight="1" x14ac:dyDescent="0.25">
      <c r="A98" s="68" t="s">
        <v>127</v>
      </c>
      <c r="B98" s="6" t="s">
        <v>48</v>
      </c>
      <c r="C98" s="1" t="s">
        <v>8</v>
      </c>
      <c r="D98" s="1">
        <v>13</v>
      </c>
      <c r="E98" s="212" t="s">
        <v>191</v>
      </c>
      <c r="F98" s="213" t="s">
        <v>370</v>
      </c>
      <c r="G98" s="260" t="s">
        <v>371</v>
      </c>
      <c r="H98" s="64"/>
      <c r="I98" s="276">
        <f>SUM(I99)</f>
        <v>51136</v>
      </c>
    </row>
    <row r="99" spans="1:20" ht="32.25" customHeight="1" x14ac:dyDescent="0.25">
      <c r="A99" s="68" t="s">
        <v>415</v>
      </c>
      <c r="B99" s="6" t="s">
        <v>48</v>
      </c>
      <c r="C99" s="1" t="s">
        <v>8</v>
      </c>
      <c r="D99" s="1">
        <v>13</v>
      </c>
      <c r="E99" s="212" t="s">
        <v>191</v>
      </c>
      <c r="F99" s="213" t="s">
        <v>8</v>
      </c>
      <c r="G99" s="260" t="s">
        <v>371</v>
      </c>
      <c r="H99" s="64"/>
      <c r="I99" s="276">
        <f>SUM(I100)</f>
        <v>51136</v>
      </c>
    </row>
    <row r="100" spans="1:20" ht="32.25" customHeight="1" x14ac:dyDescent="0.25">
      <c r="A100" s="62" t="s">
        <v>401</v>
      </c>
      <c r="B100" s="6" t="s">
        <v>48</v>
      </c>
      <c r="C100" s="1" t="s">
        <v>8</v>
      </c>
      <c r="D100" s="1">
        <v>13</v>
      </c>
      <c r="E100" s="212" t="s">
        <v>191</v>
      </c>
      <c r="F100" s="213" t="s">
        <v>8</v>
      </c>
      <c r="G100" s="260" t="s">
        <v>402</v>
      </c>
      <c r="H100" s="64"/>
      <c r="I100" s="276">
        <f>SUM(I101)</f>
        <v>51136</v>
      </c>
    </row>
    <row r="101" spans="1:20" ht="18" customHeight="1" x14ac:dyDescent="0.25">
      <c r="A101" s="380" t="s">
        <v>19</v>
      </c>
      <c r="B101" s="6" t="s">
        <v>48</v>
      </c>
      <c r="C101" s="1" t="s">
        <v>8</v>
      </c>
      <c r="D101" s="1">
        <v>13</v>
      </c>
      <c r="E101" s="212" t="s">
        <v>191</v>
      </c>
      <c r="F101" s="213" t="s">
        <v>8</v>
      </c>
      <c r="G101" s="260" t="s">
        <v>402</v>
      </c>
      <c r="H101" s="64" t="s">
        <v>64</v>
      </c>
      <c r="I101" s="302">
        <v>51136</v>
      </c>
    </row>
    <row r="102" spans="1:20" ht="30.75" customHeight="1" x14ac:dyDescent="0.25">
      <c r="A102" s="67" t="s">
        <v>21</v>
      </c>
      <c r="B102" s="26" t="s">
        <v>48</v>
      </c>
      <c r="C102" s="24" t="s">
        <v>8</v>
      </c>
      <c r="D102" s="26">
        <v>13</v>
      </c>
      <c r="E102" s="200" t="s">
        <v>182</v>
      </c>
      <c r="F102" s="201" t="s">
        <v>370</v>
      </c>
      <c r="G102" s="254" t="s">
        <v>371</v>
      </c>
      <c r="H102" s="24"/>
      <c r="I102" s="277">
        <f>SUM(I103)</f>
        <v>91507</v>
      </c>
    </row>
    <row r="103" spans="1:20" ht="16.5" customHeight="1" x14ac:dyDescent="0.25">
      <c r="A103" s="75" t="s">
        <v>82</v>
      </c>
      <c r="B103" s="108" t="s">
        <v>48</v>
      </c>
      <c r="C103" s="1" t="s">
        <v>8</v>
      </c>
      <c r="D103" s="108">
        <v>13</v>
      </c>
      <c r="E103" s="204" t="s">
        <v>183</v>
      </c>
      <c r="F103" s="205" t="s">
        <v>370</v>
      </c>
      <c r="G103" s="256" t="s">
        <v>371</v>
      </c>
      <c r="H103" s="1"/>
      <c r="I103" s="279">
        <f>SUM(I106+I109+I104)</f>
        <v>91507</v>
      </c>
    </row>
    <row r="104" spans="1:20" ht="19.5" customHeight="1" x14ac:dyDescent="0.25">
      <c r="A104" s="2" t="s">
        <v>95</v>
      </c>
      <c r="B104" s="108" t="s">
        <v>48</v>
      </c>
      <c r="C104" s="1" t="s">
        <v>8</v>
      </c>
      <c r="D104" s="108">
        <v>13</v>
      </c>
      <c r="E104" s="204" t="s">
        <v>183</v>
      </c>
      <c r="F104" s="205" t="s">
        <v>370</v>
      </c>
      <c r="G104" s="256" t="s">
        <v>396</v>
      </c>
      <c r="H104" s="1"/>
      <c r="I104" s="279">
        <f>SUM(I105)</f>
        <v>44820</v>
      </c>
    </row>
    <row r="105" spans="1:20" ht="31.5" x14ac:dyDescent="0.25">
      <c r="A105" s="317" t="s">
        <v>376</v>
      </c>
      <c r="B105" s="318" t="s">
        <v>48</v>
      </c>
      <c r="C105" s="1" t="s">
        <v>8</v>
      </c>
      <c r="D105" s="108">
        <v>13</v>
      </c>
      <c r="E105" s="204" t="s">
        <v>183</v>
      </c>
      <c r="F105" s="205" t="s">
        <v>370</v>
      </c>
      <c r="G105" s="256" t="s">
        <v>396</v>
      </c>
      <c r="H105" s="1" t="s">
        <v>14</v>
      </c>
      <c r="I105" s="301">
        <v>44820</v>
      </c>
    </row>
    <row r="106" spans="1:20" ht="30.75" customHeight="1" x14ac:dyDescent="0.25">
      <c r="A106" s="2" t="s">
        <v>96</v>
      </c>
      <c r="B106" s="108" t="s">
        <v>48</v>
      </c>
      <c r="C106" s="1" t="s">
        <v>8</v>
      </c>
      <c r="D106" s="108">
        <v>13</v>
      </c>
      <c r="E106" s="204" t="s">
        <v>183</v>
      </c>
      <c r="F106" s="205" t="s">
        <v>370</v>
      </c>
      <c r="G106" s="256" t="s">
        <v>406</v>
      </c>
      <c r="H106" s="1"/>
      <c r="I106" s="279">
        <f>SUM(I107:I108)</f>
        <v>46687</v>
      </c>
    </row>
    <row r="107" spans="1:20" ht="32.25" hidden="1" customHeight="1" x14ac:dyDescent="0.25">
      <c r="A107" s="378" t="s">
        <v>376</v>
      </c>
      <c r="B107" s="318" t="s">
        <v>48</v>
      </c>
      <c r="C107" s="1" t="s">
        <v>8</v>
      </c>
      <c r="D107" s="108">
        <v>13</v>
      </c>
      <c r="E107" s="204" t="s">
        <v>183</v>
      </c>
      <c r="F107" s="205" t="s">
        <v>370</v>
      </c>
      <c r="G107" s="256" t="s">
        <v>406</v>
      </c>
      <c r="H107" s="1" t="s">
        <v>14</v>
      </c>
      <c r="I107" s="301"/>
    </row>
    <row r="108" spans="1:20" ht="18" customHeight="1" x14ac:dyDescent="0.25">
      <c r="A108" s="2" t="s">
        <v>16</v>
      </c>
      <c r="B108" s="6" t="s">
        <v>48</v>
      </c>
      <c r="C108" s="1" t="s">
        <v>8</v>
      </c>
      <c r="D108" s="108">
        <v>13</v>
      </c>
      <c r="E108" s="204" t="s">
        <v>183</v>
      </c>
      <c r="F108" s="205" t="s">
        <v>370</v>
      </c>
      <c r="G108" s="256" t="s">
        <v>406</v>
      </c>
      <c r="H108" s="1" t="s">
        <v>15</v>
      </c>
      <c r="I108" s="301">
        <v>46687</v>
      </c>
    </row>
    <row r="109" spans="1:20" ht="34.5" hidden="1" customHeight="1" x14ac:dyDescent="0.25">
      <c r="A109" s="2" t="s">
        <v>588</v>
      </c>
      <c r="B109" s="6" t="s">
        <v>48</v>
      </c>
      <c r="C109" s="1" t="s">
        <v>8</v>
      </c>
      <c r="D109" s="108">
        <v>13</v>
      </c>
      <c r="E109" s="204" t="s">
        <v>183</v>
      </c>
      <c r="F109" s="205" t="s">
        <v>370</v>
      </c>
      <c r="G109" s="256" t="s">
        <v>589</v>
      </c>
      <c r="H109" s="1"/>
      <c r="I109" s="279">
        <f>SUM(I110)</f>
        <v>0</v>
      </c>
    </row>
    <row r="110" spans="1:20" ht="32.25" hidden="1" customHeight="1" x14ac:dyDescent="0.25">
      <c r="A110" s="378" t="s">
        <v>376</v>
      </c>
      <c r="B110" s="6" t="s">
        <v>48</v>
      </c>
      <c r="C110" s="1" t="s">
        <v>8</v>
      </c>
      <c r="D110" s="108">
        <v>13</v>
      </c>
      <c r="E110" s="204" t="s">
        <v>183</v>
      </c>
      <c r="F110" s="205" t="s">
        <v>370</v>
      </c>
      <c r="G110" s="256" t="s">
        <v>589</v>
      </c>
      <c r="H110" s="1" t="s">
        <v>14</v>
      </c>
      <c r="I110" s="301"/>
      <c r="L110" s="423"/>
      <c r="M110" s="423"/>
      <c r="N110" s="423"/>
      <c r="O110" s="423"/>
      <c r="P110" s="423"/>
      <c r="Q110" s="423"/>
      <c r="R110" s="423"/>
      <c r="S110" s="423"/>
      <c r="T110" s="423"/>
    </row>
    <row r="111" spans="1:20" ht="16.5" customHeight="1" x14ac:dyDescent="0.25">
      <c r="A111" s="67" t="s">
        <v>167</v>
      </c>
      <c r="B111" s="26" t="s">
        <v>48</v>
      </c>
      <c r="C111" s="24" t="s">
        <v>8</v>
      </c>
      <c r="D111" s="26">
        <v>13</v>
      </c>
      <c r="E111" s="200" t="s">
        <v>184</v>
      </c>
      <c r="F111" s="201" t="s">
        <v>370</v>
      </c>
      <c r="G111" s="254" t="s">
        <v>371</v>
      </c>
      <c r="H111" s="24"/>
      <c r="I111" s="277">
        <f>SUM(I112)</f>
        <v>1013765</v>
      </c>
    </row>
    <row r="112" spans="1:20" ht="16.5" customHeight="1" x14ac:dyDescent="0.25">
      <c r="A112" s="75" t="s">
        <v>166</v>
      </c>
      <c r="B112" s="108" t="s">
        <v>48</v>
      </c>
      <c r="C112" s="1" t="s">
        <v>8</v>
      </c>
      <c r="D112" s="108">
        <v>13</v>
      </c>
      <c r="E112" s="204" t="s">
        <v>185</v>
      </c>
      <c r="F112" s="205" t="s">
        <v>370</v>
      </c>
      <c r="G112" s="256" t="s">
        <v>371</v>
      </c>
      <c r="H112" s="1"/>
      <c r="I112" s="279">
        <f>SUM(I113+I122+I120+I117+I115)</f>
        <v>1013765</v>
      </c>
    </row>
    <row r="113" spans="1:9" ht="48.75" customHeight="1" x14ac:dyDescent="0.25">
      <c r="A113" s="75" t="s">
        <v>575</v>
      </c>
      <c r="B113" s="108" t="s">
        <v>48</v>
      </c>
      <c r="C113" s="1" t="s">
        <v>8</v>
      </c>
      <c r="D113" s="108">
        <v>13</v>
      </c>
      <c r="E113" s="204" t="s">
        <v>185</v>
      </c>
      <c r="F113" s="205" t="s">
        <v>370</v>
      </c>
      <c r="G113" s="100">
        <v>12712</v>
      </c>
      <c r="H113" s="1"/>
      <c r="I113" s="279">
        <f>SUM(I114)</f>
        <v>31100</v>
      </c>
    </row>
    <row r="114" spans="1:9" ht="64.5" customHeight="1" x14ac:dyDescent="0.25">
      <c r="A114" s="75" t="s">
        <v>75</v>
      </c>
      <c r="B114" s="108" t="s">
        <v>48</v>
      </c>
      <c r="C114" s="1" t="s">
        <v>8</v>
      </c>
      <c r="D114" s="108">
        <v>13</v>
      </c>
      <c r="E114" s="204" t="s">
        <v>185</v>
      </c>
      <c r="F114" s="205" t="s">
        <v>370</v>
      </c>
      <c r="G114" s="100">
        <v>12712</v>
      </c>
      <c r="H114" s="1" t="s">
        <v>11</v>
      </c>
      <c r="I114" s="278">
        <v>31100</v>
      </c>
    </row>
    <row r="115" spans="1:9" ht="18.75" customHeight="1" x14ac:dyDescent="0.25">
      <c r="A115" s="381" t="s">
        <v>673</v>
      </c>
      <c r="B115" s="108" t="s">
        <v>48</v>
      </c>
      <c r="C115" s="1" t="s">
        <v>8</v>
      </c>
      <c r="D115" s="108">
        <v>13</v>
      </c>
      <c r="E115" s="204" t="s">
        <v>185</v>
      </c>
      <c r="F115" s="205" t="s">
        <v>370</v>
      </c>
      <c r="G115" s="100">
        <v>54690</v>
      </c>
      <c r="H115" s="1"/>
      <c r="I115" s="279">
        <f>SUM(I116)</f>
        <v>51709</v>
      </c>
    </row>
    <row r="116" spans="1:9" ht="33.75" customHeight="1" x14ac:dyDescent="0.25">
      <c r="A116" s="378" t="s">
        <v>376</v>
      </c>
      <c r="B116" s="108" t="s">
        <v>48</v>
      </c>
      <c r="C116" s="1" t="s">
        <v>8</v>
      </c>
      <c r="D116" s="108">
        <v>13</v>
      </c>
      <c r="E116" s="204" t="s">
        <v>185</v>
      </c>
      <c r="F116" s="205" t="s">
        <v>370</v>
      </c>
      <c r="G116" s="100">
        <v>54690</v>
      </c>
      <c r="H116" s="1" t="s">
        <v>14</v>
      </c>
      <c r="I116" s="278">
        <v>51709</v>
      </c>
    </row>
    <row r="117" spans="1:9" ht="31.5" x14ac:dyDescent="0.25">
      <c r="A117" s="379" t="s">
        <v>576</v>
      </c>
      <c r="B117" s="6" t="s">
        <v>48</v>
      </c>
      <c r="C117" s="1" t="s">
        <v>8</v>
      </c>
      <c r="D117" s="108">
        <v>13</v>
      </c>
      <c r="E117" s="204" t="s">
        <v>185</v>
      </c>
      <c r="F117" s="205" t="s">
        <v>370</v>
      </c>
      <c r="G117" s="256" t="s">
        <v>409</v>
      </c>
      <c r="H117" s="1"/>
      <c r="I117" s="279">
        <f>SUM(I118:I119)</f>
        <v>746500</v>
      </c>
    </row>
    <row r="118" spans="1:9" ht="63" x14ac:dyDescent="0.25">
      <c r="A118" s="75" t="s">
        <v>75</v>
      </c>
      <c r="B118" s="108" t="s">
        <v>48</v>
      </c>
      <c r="C118" s="1" t="s">
        <v>8</v>
      </c>
      <c r="D118" s="108">
        <v>13</v>
      </c>
      <c r="E118" s="204" t="s">
        <v>185</v>
      </c>
      <c r="F118" s="205" t="s">
        <v>370</v>
      </c>
      <c r="G118" s="256" t="s">
        <v>409</v>
      </c>
      <c r="H118" s="1" t="s">
        <v>11</v>
      </c>
      <c r="I118" s="301">
        <v>746500</v>
      </c>
    </row>
    <row r="119" spans="1:9" ht="30.75" hidden="1" customHeight="1" x14ac:dyDescent="0.25">
      <c r="A119" s="378" t="s">
        <v>376</v>
      </c>
      <c r="B119" s="318" t="s">
        <v>48</v>
      </c>
      <c r="C119" s="1" t="s">
        <v>8</v>
      </c>
      <c r="D119" s="108">
        <v>13</v>
      </c>
      <c r="E119" s="204" t="s">
        <v>185</v>
      </c>
      <c r="F119" s="205" t="s">
        <v>370</v>
      </c>
      <c r="G119" s="256" t="s">
        <v>409</v>
      </c>
      <c r="H119" s="1" t="s">
        <v>14</v>
      </c>
      <c r="I119" s="302"/>
    </row>
    <row r="120" spans="1:9" ht="32.25" customHeight="1" x14ac:dyDescent="0.25">
      <c r="A120" s="378" t="s">
        <v>408</v>
      </c>
      <c r="B120" s="108" t="s">
        <v>48</v>
      </c>
      <c r="C120" s="1" t="s">
        <v>8</v>
      </c>
      <c r="D120" s="108">
        <v>13</v>
      </c>
      <c r="E120" s="204" t="s">
        <v>185</v>
      </c>
      <c r="F120" s="205" t="s">
        <v>370</v>
      </c>
      <c r="G120" s="256" t="s">
        <v>402</v>
      </c>
      <c r="H120" s="1"/>
      <c r="I120" s="279">
        <f>SUM(I121)</f>
        <v>64456</v>
      </c>
    </row>
    <row r="121" spans="1:9" ht="64.5" customHeight="1" x14ac:dyDescent="0.25">
      <c r="A121" s="75" t="s">
        <v>75</v>
      </c>
      <c r="B121" s="316" t="s">
        <v>48</v>
      </c>
      <c r="C121" s="1" t="s">
        <v>8</v>
      </c>
      <c r="D121" s="108">
        <v>13</v>
      </c>
      <c r="E121" s="204" t="s">
        <v>185</v>
      </c>
      <c r="F121" s="205" t="s">
        <v>370</v>
      </c>
      <c r="G121" s="256" t="s">
        <v>402</v>
      </c>
      <c r="H121" s="1" t="s">
        <v>11</v>
      </c>
      <c r="I121" s="301">
        <v>64456</v>
      </c>
    </row>
    <row r="122" spans="1:9" ht="16.5" customHeight="1" x14ac:dyDescent="0.25">
      <c r="A122" s="2" t="s">
        <v>168</v>
      </c>
      <c r="B122" s="108" t="s">
        <v>48</v>
      </c>
      <c r="C122" s="1" t="s">
        <v>8</v>
      </c>
      <c r="D122" s="108">
        <v>13</v>
      </c>
      <c r="E122" s="204" t="s">
        <v>185</v>
      </c>
      <c r="F122" s="205" t="s">
        <v>370</v>
      </c>
      <c r="G122" s="256" t="s">
        <v>407</v>
      </c>
      <c r="H122" s="1"/>
      <c r="I122" s="279">
        <f>SUM(I123)</f>
        <v>120000</v>
      </c>
    </row>
    <row r="123" spans="1:9" ht="30.75" customHeight="1" x14ac:dyDescent="0.25">
      <c r="A123" s="378" t="s">
        <v>376</v>
      </c>
      <c r="B123" s="316" t="s">
        <v>48</v>
      </c>
      <c r="C123" s="1" t="s">
        <v>8</v>
      </c>
      <c r="D123" s="108">
        <v>13</v>
      </c>
      <c r="E123" s="204" t="s">
        <v>185</v>
      </c>
      <c r="F123" s="205" t="s">
        <v>370</v>
      </c>
      <c r="G123" s="256" t="s">
        <v>407</v>
      </c>
      <c r="H123" s="1" t="s">
        <v>14</v>
      </c>
      <c r="I123" s="301">
        <v>120000</v>
      </c>
    </row>
    <row r="124" spans="1:9" ht="31.5" x14ac:dyDescent="0.25">
      <c r="A124" s="23" t="s">
        <v>121</v>
      </c>
      <c r="B124" s="26" t="s">
        <v>48</v>
      </c>
      <c r="C124" s="24" t="s">
        <v>8</v>
      </c>
      <c r="D124" s="26">
        <v>13</v>
      </c>
      <c r="E124" s="200" t="s">
        <v>186</v>
      </c>
      <c r="F124" s="201" t="s">
        <v>370</v>
      </c>
      <c r="G124" s="254" t="s">
        <v>371</v>
      </c>
      <c r="H124" s="24"/>
      <c r="I124" s="277">
        <f>SUM(I125)</f>
        <v>11185166</v>
      </c>
    </row>
    <row r="125" spans="1:9" ht="31.5" x14ac:dyDescent="0.25">
      <c r="A125" s="75" t="s">
        <v>122</v>
      </c>
      <c r="B125" s="108" t="s">
        <v>48</v>
      </c>
      <c r="C125" s="1" t="s">
        <v>8</v>
      </c>
      <c r="D125" s="108">
        <v>13</v>
      </c>
      <c r="E125" s="204" t="s">
        <v>187</v>
      </c>
      <c r="F125" s="205" t="s">
        <v>370</v>
      </c>
      <c r="G125" s="256" t="s">
        <v>371</v>
      </c>
      <c r="H125" s="1"/>
      <c r="I125" s="279">
        <f>SUM(I126+I130)</f>
        <v>11185166</v>
      </c>
    </row>
    <row r="126" spans="1:9" ht="31.5" x14ac:dyDescent="0.25">
      <c r="A126" s="2" t="s">
        <v>83</v>
      </c>
      <c r="B126" s="108" t="s">
        <v>48</v>
      </c>
      <c r="C126" s="1" t="s">
        <v>8</v>
      </c>
      <c r="D126" s="108">
        <v>13</v>
      </c>
      <c r="E126" s="204" t="s">
        <v>187</v>
      </c>
      <c r="F126" s="205" t="s">
        <v>370</v>
      </c>
      <c r="G126" s="256" t="s">
        <v>410</v>
      </c>
      <c r="H126" s="1"/>
      <c r="I126" s="279">
        <f>SUM(I127:I129)</f>
        <v>11185166</v>
      </c>
    </row>
    <row r="127" spans="1:9" ht="63" x14ac:dyDescent="0.25">
      <c r="A127" s="75" t="s">
        <v>75</v>
      </c>
      <c r="B127" s="108" t="s">
        <v>48</v>
      </c>
      <c r="C127" s="1" t="s">
        <v>8</v>
      </c>
      <c r="D127" s="108">
        <v>13</v>
      </c>
      <c r="E127" s="204" t="s">
        <v>187</v>
      </c>
      <c r="F127" s="205" t="s">
        <v>370</v>
      </c>
      <c r="G127" s="256" t="s">
        <v>410</v>
      </c>
      <c r="H127" s="1" t="s">
        <v>11</v>
      </c>
      <c r="I127" s="301">
        <v>4481195</v>
      </c>
    </row>
    <row r="128" spans="1:9" ht="30.75" customHeight="1" x14ac:dyDescent="0.25">
      <c r="A128" s="378" t="s">
        <v>376</v>
      </c>
      <c r="B128" s="316" t="s">
        <v>48</v>
      </c>
      <c r="C128" s="1" t="s">
        <v>8</v>
      </c>
      <c r="D128" s="108">
        <v>13</v>
      </c>
      <c r="E128" s="204" t="s">
        <v>187</v>
      </c>
      <c r="F128" s="205" t="s">
        <v>370</v>
      </c>
      <c r="G128" s="256" t="s">
        <v>410</v>
      </c>
      <c r="H128" s="1" t="s">
        <v>14</v>
      </c>
      <c r="I128" s="302">
        <v>6641451</v>
      </c>
    </row>
    <row r="129" spans="1:9" ht="17.25" customHeight="1" x14ac:dyDescent="0.25">
      <c r="A129" s="2" t="s">
        <v>16</v>
      </c>
      <c r="B129" s="108" t="s">
        <v>48</v>
      </c>
      <c r="C129" s="1" t="s">
        <v>8</v>
      </c>
      <c r="D129" s="108">
        <v>13</v>
      </c>
      <c r="E129" s="204" t="s">
        <v>187</v>
      </c>
      <c r="F129" s="205" t="s">
        <v>370</v>
      </c>
      <c r="G129" s="256" t="s">
        <v>410</v>
      </c>
      <c r="H129" s="1" t="s">
        <v>15</v>
      </c>
      <c r="I129" s="301">
        <v>62520</v>
      </c>
    </row>
    <row r="130" spans="1:9" ht="32.25" hidden="1" customHeight="1" x14ac:dyDescent="0.25">
      <c r="A130" s="2" t="s">
        <v>588</v>
      </c>
      <c r="B130" s="108" t="s">
        <v>48</v>
      </c>
      <c r="C130" s="1" t="s">
        <v>8</v>
      </c>
      <c r="D130" s="108">
        <v>13</v>
      </c>
      <c r="E130" s="204" t="s">
        <v>187</v>
      </c>
      <c r="F130" s="205" t="s">
        <v>370</v>
      </c>
      <c r="G130" s="256" t="s">
        <v>589</v>
      </c>
      <c r="H130" s="1"/>
      <c r="I130" s="279">
        <f>SUM(I131)</f>
        <v>0</v>
      </c>
    </row>
    <row r="131" spans="1:9" ht="32.25" hidden="1" customHeight="1" x14ac:dyDescent="0.25">
      <c r="A131" s="378" t="s">
        <v>376</v>
      </c>
      <c r="B131" s="108" t="s">
        <v>48</v>
      </c>
      <c r="C131" s="1" t="s">
        <v>8</v>
      </c>
      <c r="D131" s="108">
        <v>13</v>
      </c>
      <c r="E131" s="204" t="s">
        <v>187</v>
      </c>
      <c r="F131" s="205" t="s">
        <v>370</v>
      </c>
      <c r="G131" s="256" t="s">
        <v>589</v>
      </c>
      <c r="H131" s="1" t="s">
        <v>14</v>
      </c>
      <c r="I131" s="301"/>
    </row>
    <row r="132" spans="1:9" ht="31.5" x14ac:dyDescent="0.25">
      <c r="A132" s="216" t="s">
        <v>68</v>
      </c>
      <c r="B132" s="15" t="s">
        <v>48</v>
      </c>
      <c r="C132" s="11" t="s">
        <v>13</v>
      </c>
      <c r="D132" s="15"/>
      <c r="E132" s="217"/>
      <c r="F132" s="218"/>
      <c r="G132" s="261"/>
      <c r="H132" s="11"/>
      <c r="I132" s="299">
        <f>SUM(I133)</f>
        <v>2848759</v>
      </c>
    </row>
    <row r="133" spans="1:9" ht="34.5" customHeight="1" x14ac:dyDescent="0.25">
      <c r="A133" s="84" t="s">
        <v>674</v>
      </c>
      <c r="B133" s="22" t="s">
        <v>48</v>
      </c>
      <c r="C133" s="18" t="s">
        <v>13</v>
      </c>
      <c r="D133" s="50" t="s">
        <v>55</v>
      </c>
      <c r="E133" s="219"/>
      <c r="F133" s="220"/>
      <c r="G133" s="262"/>
      <c r="H133" s="18"/>
      <c r="I133" s="300">
        <f>SUM(I134)</f>
        <v>2848759</v>
      </c>
    </row>
    <row r="134" spans="1:9" ht="63" x14ac:dyDescent="0.25">
      <c r="A134" s="67" t="s">
        <v>123</v>
      </c>
      <c r="B134" s="26" t="s">
        <v>48</v>
      </c>
      <c r="C134" s="24" t="s">
        <v>13</v>
      </c>
      <c r="D134" s="38" t="s">
        <v>55</v>
      </c>
      <c r="E134" s="206" t="s">
        <v>188</v>
      </c>
      <c r="F134" s="207" t="s">
        <v>370</v>
      </c>
      <c r="G134" s="257" t="s">
        <v>371</v>
      </c>
      <c r="H134" s="24"/>
      <c r="I134" s="277">
        <f>SUM(I135,+I143)</f>
        <v>2848759</v>
      </c>
    </row>
    <row r="135" spans="1:9" ht="113.25" customHeight="1" x14ac:dyDescent="0.25">
      <c r="A135" s="68" t="s">
        <v>124</v>
      </c>
      <c r="B135" s="47" t="s">
        <v>48</v>
      </c>
      <c r="C135" s="1" t="s">
        <v>13</v>
      </c>
      <c r="D135" s="7" t="s">
        <v>55</v>
      </c>
      <c r="E135" s="214" t="s">
        <v>189</v>
      </c>
      <c r="F135" s="215" t="s">
        <v>370</v>
      </c>
      <c r="G135" s="263" t="s">
        <v>371</v>
      </c>
      <c r="H135" s="1"/>
      <c r="I135" s="279">
        <f>SUM(I136)</f>
        <v>2848759</v>
      </c>
    </row>
    <row r="136" spans="1:9" ht="47.25" x14ac:dyDescent="0.25">
      <c r="A136" s="68" t="s">
        <v>411</v>
      </c>
      <c r="B136" s="47" t="s">
        <v>48</v>
      </c>
      <c r="C136" s="1" t="s">
        <v>13</v>
      </c>
      <c r="D136" s="7" t="s">
        <v>55</v>
      </c>
      <c r="E136" s="214" t="s">
        <v>189</v>
      </c>
      <c r="F136" s="215" t="s">
        <v>8</v>
      </c>
      <c r="G136" s="263" t="s">
        <v>371</v>
      </c>
      <c r="H136" s="1"/>
      <c r="I136" s="279">
        <f>SUM(I137+I141)</f>
        <v>2848759</v>
      </c>
    </row>
    <row r="137" spans="1:9" ht="31.5" x14ac:dyDescent="0.25">
      <c r="A137" s="2" t="s">
        <v>83</v>
      </c>
      <c r="B137" s="108" t="s">
        <v>48</v>
      </c>
      <c r="C137" s="1" t="s">
        <v>13</v>
      </c>
      <c r="D137" s="7" t="s">
        <v>55</v>
      </c>
      <c r="E137" s="214" t="s">
        <v>189</v>
      </c>
      <c r="F137" s="215" t="s">
        <v>8</v>
      </c>
      <c r="G137" s="263" t="s">
        <v>410</v>
      </c>
      <c r="H137" s="1"/>
      <c r="I137" s="279">
        <f>SUM(I138:I140)</f>
        <v>2748759</v>
      </c>
    </row>
    <row r="138" spans="1:9" ht="63" x14ac:dyDescent="0.25">
      <c r="A138" s="75" t="s">
        <v>75</v>
      </c>
      <c r="B138" s="108" t="s">
        <v>48</v>
      </c>
      <c r="C138" s="1" t="s">
        <v>13</v>
      </c>
      <c r="D138" s="7" t="s">
        <v>55</v>
      </c>
      <c r="E138" s="214" t="s">
        <v>189</v>
      </c>
      <c r="F138" s="215" t="s">
        <v>8</v>
      </c>
      <c r="G138" s="263" t="s">
        <v>410</v>
      </c>
      <c r="H138" s="1" t="s">
        <v>11</v>
      </c>
      <c r="I138" s="301">
        <v>2472987</v>
      </c>
    </row>
    <row r="139" spans="1:9" ht="33.75" customHeight="1" x14ac:dyDescent="0.25">
      <c r="A139" s="378" t="s">
        <v>376</v>
      </c>
      <c r="B139" s="316" t="s">
        <v>48</v>
      </c>
      <c r="C139" s="1" t="s">
        <v>13</v>
      </c>
      <c r="D139" s="7" t="s">
        <v>55</v>
      </c>
      <c r="E139" s="214" t="s">
        <v>189</v>
      </c>
      <c r="F139" s="215" t="s">
        <v>8</v>
      </c>
      <c r="G139" s="263" t="s">
        <v>410</v>
      </c>
      <c r="H139" s="1" t="s">
        <v>14</v>
      </c>
      <c r="I139" s="301">
        <v>275771</v>
      </c>
    </row>
    <row r="140" spans="1:9" ht="16.5" customHeight="1" x14ac:dyDescent="0.25">
      <c r="A140" s="2" t="s">
        <v>16</v>
      </c>
      <c r="B140" s="108" t="s">
        <v>48</v>
      </c>
      <c r="C140" s="1" t="s">
        <v>13</v>
      </c>
      <c r="D140" s="7" t="s">
        <v>55</v>
      </c>
      <c r="E140" s="214" t="s">
        <v>189</v>
      </c>
      <c r="F140" s="215" t="s">
        <v>8</v>
      </c>
      <c r="G140" s="263" t="s">
        <v>410</v>
      </c>
      <c r="H140" s="1" t="s">
        <v>15</v>
      </c>
      <c r="I140" s="301">
        <v>1</v>
      </c>
    </row>
    <row r="141" spans="1:9" ht="47.25" x14ac:dyDescent="0.25">
      <c r="A141" s="2" t="s">
        <v>675</v>
      </c>
      <c r="B141" s="108" t="s">
        <v>48</v>
      </c>
      <c r="C141" s="1" t="s">
        <v>13</v>
      </c>
      <c r="D141" s="7" t="s">
        <v>55</v>
      </c>
      <c r="E141" s="214" t="s">
        <v>189</v>
      </c>
      <c r="F141" s="215" t="s">
        <v>8</v>
      </c>
      <c r="G141" s="263" t="s">
        <v>676</v>
      </c>
      <c r="H141" s="1"/>
      <c r="I141" s="279">
        <f>SUM(I142)</f>
        <v>100000</v>
      </c>
    </row>
    <row r="142" spans="1:9" ht="31.5" x14ac:dyDescent="0.25">
      <c r="A142" s="378" t="s">
        <v>376</v>
      </c>
      <c r="B142" s="108" t="s">
        <v>48</v>
      </c>
      <c r="C142" s="1" t="s">
        <v>13</v>
      </c>
      <c r="D142" s="7" t="s">
        <v>55</v>
      </c>
      <c r="E142" s="214" t="s">
        <v>189</v>
      </c>
      <c r="F142" s="215" t="s">
        <v>8</v>
      </c>
      <c r="G142" s="263" t="s">
        <v>676</v>
      </c>
      <c r="H142" s="1" t="s">
        <v>14</v>
      </c>
      <c r="I142" s="301">
        <v>100000</v>
      </c>
    </row>
    <row r="143" spans="1:9" ht="111.75" hidden="1" customHeight="1" x14ac:dyDescent="0.25">
      <c r="A143" s="382" t="s">
        <v>677</v>
      </c>
      <c r="B143" s="47" t="s">
        <v>48</v>
      </c>
      <c r="C143" s="40" t="s">
        <v>13</v>
      </c>
      <c r="D143" s="383" t="s">
        <v>55</v>
      </c>
      <c r="E143" s="208" t="s">
        <v>678</v>
      </c>
      <c r="F143" s="209" t="s">
        <v>370</v>
      </c>
      <c r="G143" s="258" t="s">
        <v>371</v>
      </c>
      <c r="H143" s="1"/>
      <c r="I143" s="279">
        <f>SUM(I144)</f>
        <v>0</v>
      </c>
    </row>
    <row r="144" spans="1:9" ht="48" hidden="1" customHeight="1" x14ac:dyDescent="0.25">
      <c r="A144" s="88" t="s">
        <v>679</v>
      </c>
      <c r="B144" s="47" t="s">
        <v>48</v>
      </c>
      <c r="C144" s="40" t="s">
        <v>13</v>
      </c>
      <c r="D144" s="383" t="s">
        <v>55</v>
      </c>
      <c r="E144" s="208" t="s">
        <v>678</v>
      </c>
      <c r="F144" s="209" t="s">
        <v>8</v>
      </c>
      <c r="G144" s="258" t="s">
        <v>371</v>
      </c>
      <c r="H144" s="1"/>
      <c r="I144" s="279">
        <f>SUM(I145)</f>
        <v>0</v>
      </c>
    </row>
    <row r="145" spans="1:9" ht="48" hidden="1" customHeight="1" x14ac:dyDescent="0.25">
      <c r="A145" s="2" t="s">
        <v>675</v>
      </c>
      <c r="B145" s="47" t="s">
        <v>48</v>
      </c>
      <c r="C145" s="40" t="s">
        <v>13</v>
      </c>
      <c r="D145" s="383" t="s">
        <v>55</v>
      </c>
      <c r="E145" s="208" t="s">
        <v>678</v>
      </c>
      <c r="F145" s="209" t="s">
        <v>8</v>
      </c>
      <c r="G145" s="256" t="s">
        <v>676</v>
      </c>
      <c r="H145" s="1"/>
      <c r="I145" s="279">
        <f>SUM(I146)</f>
        <v>0</v>
      </c>
    </row>
    <row r="146" spans="1:9" ht="31.5" hidden="1" customHeight="1" x14ac:dyDescent="0.25">
      <c r="A146" s="378" t="s">
        <v>376</v>
      </c>
      <c r="B146" s="47" t="s">
        <v>48</v>
      </c>
      <c r="C146" s="40" t="s">
        <v>13</v>
      </c>
      <c r="D146" s="383" t="s">
        <v>55</v>
      </c>
      <c r="E146" s="208" t="s">
        <v>678</v>
      </c>
      <c r="F146" s="209" t="s">
        <v>8</v>
      </c>
      <c r="G146" s="256" t="s">
        <v>676</v>
      </c>
      <c r="H146" s="1" t="s">
        <v>14</v>
      </c>
      <c r="I146" s="301"/>
    </row>
    <row r="147" spans="1:9" ht="15.75" x14ac:dyDescent="0.25">
      <c r="A147" s="216" t="s">
        <v>22</v>
      </c>
      <c r="B147" s="15" t="s">
        <v>48</v>
      </c>
      <c r="C147" s="11" t="s">
        <v>18</v>
      </c>
      <c r="D147" s="15"/>
      <c r="E147" s="217"/>
      <c r="F147" s="218"/>
      <c r="G147" s="261"/>
      <c r="H147" s="11"/>
      <c r="I147" s="299">
        <f>SUM(I148+I154+I168)</f>
        <v>10476305</v>
      </c>
    </row>
    <row r="148" spans="1:9" ht="15.75" x14ac:dyDescent="0.25">
      <c r="A148" s="84" t="s">
        <v>223</v>
      </c>
      <c r="B148" s="22" t="s">
        <v>48</v>
      </c>
      <c r="C148" s="18" t="s">
        <v>18</v>
      </c>
      <c r="D148" s="50" t="s">
        <v>33</v>
      </c>
      <c r="E148" s="219"/>
      <c r="F148" s="220"/>
      <c r="G148" s="262"/>
      <c r="H148" s="18"/>
      <c r="I148" s="300">
        <f>SUM(I149)</f>
        <v>450000</v>
      </c>
    </row>
    <row r="149" spans="1:9" ht="63" x14ac:dyDescent="0.25">
      <c r="A149" s="67" t="s">
        <v>126</v>
      </c>
      <c r="B149" s="26" t="s">
        <v>48</v>
      </c>
      <c r="C149" s="24" t="s">
        <v>18</v>
      </c>
      <c r="D149" s="26" t="s">
        <v>33</v>
      </c>
      <c r="E149" s="200" t="s">
        <v>412</v>
      </c>
      <c r="F149" s="201" t="s">
        <v>370</v>
      </c>
      <c r="G149" s="254" t="s">
        <v>371</v>
      </c>
      <c r="H149" s="24"/>
      <c r="I149" s="277">
        <f>SUM(I150)</f>
        <v>450000</v>
      </c>
    </row>
    <row r="150" spans="1:9" ht="81" customHeight="1" x14ac:dyDescent="0.25">
      <c r="A150" s="68" t="s">
        <v>163</v>
      </c>
      <c r="B150" s="47" t="s">
        <v>48</v>
      </c>
      <c r="C150" s="40" t="s">
        <v>18</v>
      </c>
      <c r="D150" s="47" t="s">
        <v>33</v>
      </c>
      <c r="E150" s="221" t="s">
        <v>195</v>
      </c>
      <c r="F150" s="222" t="s">
        <v>370</v>
      </c>
      <c r="G150" s="264" t="s">
        <v>371</v>
      </c>
      <c r="H150" s="40"/>
      <c r="I150" s="279">
        <f>SUM(I151)</f>
        <v>450000</v>
      </c>
    </row>
    <row r="151" spans="1:9" ht="33.75" customHeight="1" x14ac:dyDescent="0.25">
      <c r="A151" s="68" t="s">
        <v>413</v>
      </c>
      <c r="B151" s="47" t="s">
        <v>48</v>
      </c>
      <c r="C151" s="40" t="s">
        <v>18</v>
      </c>
      <c r="D151" s="47" t="s">
        <v>33</v>
      </c>
      <c r="E151" s="221" t="s">
        <v>195</v>
      </c>
      <c r="F151" s="222" t="s">
        <v>8</v>
      </c>
      <c r="G151" s="264" t="s">
        <v>371</v>
      </c>
      <c r="H151" s="40"/>
      <c r="I151" s="279">
        <f>SUM(I152)</f>
        <v>450000</v>
      </c>
    </row>
    <row r="152" spans="1:9" ht="15.75" customHeight="1" x14ac:dyDescent="0.25">
      <c r="A152" s="68" t="s">
        <v>164</v>
      </c>
      <c r="B152" s="47" t="s">
        <v>48</v>
      </c>
      <c r="C152" s="40" t="s">
        <v>18</v>
      </c>
      <c r="D152" s="47" t="s">
        <v>33</v>
      </c>
      <c r="E152" s="221" t="s">
        <v>195</v>
      </c>
      <c r="F152" s="222" t="s">
        <v>8</v>
      </c>
      <c r="G152" s="264" t="s">
        <v>414</v>
      </c>
      <c r="H152" s="40"/>
      <c r="I152" s="279">
        <f>SUM(I153)</f>
        <v>450000</v>
      </c>
    </row>
    <row r="153" spans="1:9" ht="15.75" customHeight="1" x14ac:dyDescent="0.25">
      <c r="A153" s="2" t="s">
        <v>16</v>
      </c>
      <c r="B153" s="108" t="s">
        <v>48</v>
      </c>
      <c r="C153" s="40" t="s">
        <v>18</v>
      </c>
      <c r="D153" s="47" t="s">
        <v>33</v>
      </c>
      <c r="E153" s="221" t="s">
        <v>195</v>
      </c>
      <c r="F153" s="222" t="s">
        <v>8</v>
      </c>
      <c r="G153" s="264" t="s">
        <v>414</v>
      </c>
      <c r="H153" s="40" t="s">
        <v>15</v>
      </c>
      <c r="I153" s="278">
        <v>450000</v>
      </c>
    </row>
    <row r="154" spans="1:9" ht="15.75" x14ac:dyDescent="0.25">
      <c r="A154" s="84" t="s">
        <v>125</v>
      </c>
      <c r="B154" s="22" t="s">
        <v>48</v>
      </c>
      <c r="C154" s="18" t="s">
        <v>18</v>
      </c>
      <c r="D154" s="22" t="s">
        <v>30</v>
      </c>
      <c r="E154" s="85"/>
      <c r="F154" s="211"/>
      <c r="G154" s="259"/>
      <c r="H154" s="18"/>
      <c r="I154" s="300">
        <f>SUM(I155)</f>
        <v>9207066</v>
      </c>
    </row>
    <row r="155" spans="1:9" ht="63" x14ac:dyDescent="0.25">
      <c r="A155" s="67" t="s">
        <v>126</v>
      </c>
      <c r="B155" s="26" t="s">
        <v>48</v>
      </c>
      <c r="C155" s="24" t="s">
        <v>18</v>
      </c>
      <c r="D155" s="26" t="s">
        <v>30</v>
      </c>
      <c r="E155" s="200" t="s">
        <v>412</v>
      </c>
      <c r="F155" s="201" t="s">
        <v>370</v>
      </c>
      <c r="G155" s="254" t="s">
        <v>371</v>
      </c>
      <c r="H155" s="24"/>
      <c r="I155" s="277">
        <f>SUM(I156+I164)</f>
        <v>9207066</v>
      </c>
    </row>
    <row r="156" spans="1:9" ht="81" customHeight="1" x14ac:dyDescent="0.25">
      <c r="A156" s="68" t="s">
        <v>127</v>
      </c>
      <c r="B156" s="47" t="s">
        <v>48</v>
      </c>
      <c r="C156" s="40" t="s">
        <v>18</v>
      </c>
      <c r="D156" s="47" t="s">
        <v>30</v>
      </c>
      <c r="E156" s="221" t="s">
        <v>191</v>
      </c>
      <c r="F156" s="222" t="s">
        <v>370</v>
      </c>
      <c r="G156" s="264" t="s">
        <v>371</v>
      </c>
      <c r="H156" s="40"/>
      <c r="I156" s="279">
        <f>SUM(I157)</f>
        <v>9156186</v>
      </c>
    </row>
    <row r="157" spans="1:9" ht="47.25" customHeight="1" x14ac:dyDescent="0.25">
      <c r="A157" s="68" t="s">
        <v>415</v>
      </c>
      <c r="B157" s="47" t="s">
        <v>48</v>
      </c>
      <c r="C157" s="40" t="s">
        <v>18</v>
      </c>
      <c r="D157" s="47" t="s">
        <v>30</v>
      </c>
      <c r="E157" s="221" t="s">
        <v>191</v>
      </c>
      <c r="F157" s="222" t="s">
        <v>8</v>
      </c>
      <c r="G157" s="264" t="s">
        <v>371</v>
      </c>
      <c r="H157" s="40"/>
      <c r="I157" s="279">
        <f>SUM(I162+I158+I160)</f>
        <v>9156186</v>
      </c>
    </row>
    <row r="158" spans="1:9" ht="30" hidden="1" customHeight="1" x14ac:dyDescent="0.25">
      <c r="A158" s="68" t="s">
        <v>416</v>
      </c>
      <c r="B158" s="47" t="s">
        <v>48</v>
      </c>
      <c r="C158" s="40" t="s">
        <v>18</v>
      </c>
      <c r="D158" s="47" t="s">
        <v>30</v>
      </c>
      <c r="E158" s="221" t="s">
        <v>191</v>
      </c>
      <c r="F158" s="222" t="s">
        <v>8</v>
      </c>
      <c r="G158" s="264" t="s">
        <v>417</v>
      </c>
      <c r="H158" s="40"/>
      <c r="I158" s="279">
        <f>SUM(I159)</f>
        <v>0</v>
      </c>
    </row>
    <row r="159" spans="1:9" ht="19.5" hidden="1" customHeight="1" x14ac:dyDescent="0.25">
      <c r="A159" s="68" t="s">
        <v>19</v>
      </c>
      <c r="B159" s="47" t="s">
        <v>48</v>
      </c>
      <c r="C159" s="40" t="s">
        <v>18</v>
      </c>
      <c r="D159" s="47" t="s">
        <v>30</v>
      </c>
      <c r="E159" s="90" t="s">
        <v>191</v>
      </c>
      <c r="F159" s="223" t="s">
        <v>8</v>
      </c>
      <c r="G159" s="265" t="s">
        <v>417</v>
      </c>
      <c r="H159" s="40" t="s">
        <v>64</v>
      </c>
      <c r="I159" s="278"/>
    </row>
    <row r="160" spans="1:9" ht="47.25" x14ac:dyDescent="0.25">
      <c r="A160" s="68" t="s">
        <v>418</v>
      </c>
      <c r="B160" s="47" t="s">
        <v>48</v>
      </c>
      <c r="C160" s="40" t="s">
        <v>18</v>
      </c>
      <c r="D160" s="47" t="s">
        <v>30</v>
      </c>
      <c r="E160" s="221" t="s">
        <v>191</v>
      </c>
      <c r="F160" s="222" t="s">
        <v>8</v>
      </c>
      <c r="G160" s="264" t="s">
        <v>419</v>
      </c>
      <c r="H160" s="40"/>
      <c r="I160" s="279">
        <f>SUM(I161)</f>
        <v>9156186</v>
      </c>
    </row>
    <row r="161" spans="1:12" ht="18" customHeight="1" x14ac:dyDescent="0.25">
      <c r="A161" s="68" t="s">
        <v>19</v>
      </c>
      <c r="B161" s="47" t="s">
        <v>48</v>
      </c>
      <c r="C161" s="40" t="s">
        <v>18</v>
      </c>
      <c r="D161" s="47" t="s">
        <v>30</v>
      </c>
      <c r="E161" s="221" t="s">
        <v>191</v>
      </c>
      <c r="F161" s="222" t="s">
        <v>8</v>
      </c>
      <c r="G161" s="264" t="s">
        <v>419</v>
      </c>
      <c r="H161" s="40" t="s">
        <v>64</v>
      </c>
      <c r="I161" s="278">
        <v>9156186</v>
      </c>
    </row>
    <row r="162" spans="1:12" ht="33.75" customHeight="1" x14ac:dyDescent="0.25">
      <c r="A162" s="68" t="s">
        <v>680</v>
      </c>
      <c r="B162" s="47" t="s">
        <v>48</v>
      </c>
      <c r="C162" s="40" t="s">
        <v>18</v>
      </c>
      <c r="D162" s="47" t="s">
        <v>30</v>
      </c>
      <c r="E162" s="221" t="s">
        <v>191</v>
      </c>
      <c r="F162" s="222" t="s">
        <v>8</v>
      </c>
      <c r="G162" s="264" t="s">
        <v>681</v>
      </c>
      <c r="H162" s="40"/>
      <c r="I162" s="279">
        <f>SUM(I163)</f>
        <v>0</v>
      </c>
      <c r="J162" s="384"/>
      <c r="K162" s="385"/>
      <c r="L162" s="385"/>
    </row>
    <row r="163" spans="1:12" ht="33.75" customHeight="1" x14ac:dyDescent="0.25">
      <c r="A163" s="68" t="s">
        <v>162</v>
      </c>
      <c r="B163" s="47" t="s">
        <v>48</v>
      </c>
      <c r="C163" s="40" t="s">
        <v>18</v>
      </c>
      <c r="D163" s="47" t="s">
        <v>30</v>
      </c>
      <c r="E163" s="221" t="s">
        <v>191</v>
      </c>
      <c r="F163" s="222" t="s">
        <v>8</v>
      </c>
      <c r="G163" s="264" t="s">
        <v>681</v>
      </c>
      <c r="H163" s="40" t="s">
        <v>161</v>
      </c>
      <c r="I163" s="278"/>
    </row>
    <row r="164" spans="1:12" ht="78.75" x14ac:dyDescent="0.25">
      <c r="A164" s="68" t="s">
        <v>222</v>
      </c>
      <c r="B164" s="47" t="s">
        <v>48</v>
      </c>
      <c r="C164" s="40" t="s">
        <v>18</v>
      </c>
      <c r="D164" s="103" t="s">
        <v>30</v>
      </c>
      <c r="E164" s="221" t="s">
        <v>220</v>
      </c>
      <c r="F164" s="222" t="s">
        <v>370</v>
      </c>
      <c r="G164" s="264" t="s">
        <v>371</v>
      </c>
      <c r="H164" s="40"/>
      <c r="I164" s="279">
        <f>SUM(I165)</f>
        <v>50880</v>
      </c>
    </row>
    <row r="165" spans="1:12" ht="47.25" x14ac:dyDescent="0.25">
      <c r="A165" s="68" t="s">
        <v>420</v>
      </c>
      <c r="B165" s="47" t="s">
        <v>48</v>
      </c>
      <c r="C165" s="40" t="s">
        <v>18</v>
      </c>
      <c r="D165" s="103" t="s">
        <v>30</v>
      </c>
      <c r="E165" s="221" t="s">
        <v>220</v>
      </c>
      <c r="F165" s="222" t="s">
        <v>8</v>
      </c>
      <c r="G165" s="264" t="s">
        <v>371</v>
      </c>
      <c r="H165" s="40"/>
      <c r="I165" s="279">
        <f>SUM(I166)</f>
        <v>50880</v>
      </c>
    </row>
    <row r="166" spans="1:12" ht="31.5" x14ac:dyDescent="0.25">
      <c r="A166" s="68" t="s">
        <v>221</v>
      </c>
      <c r="B166" s="47" t="s">
        <v>48</v>
      </c>
      <c r="C166" s="40" t="s">
        <v>18</v>
      </c>
      <c r="D166" s="103" t="s">
        <v>30</v>
      </c>
      <c r="E166" s="221" t="s">
        <v>220</v>
      </c>
      <c r="F166" s="222" t="s">
        <v>8</v>
      </c>
      <c r="G166" s="264" t="s">
        <v>421</v>
      </c>
      <c r="H166" s="40"/>
      <c r="I166" s="279">
        <f>SUM(I167)</f>
        <v>50880</v>
      </c>
    </row>
    <row r="167" spans="1:12" ht="31.5" customHeight="1" x14ac:dyDescent="0.25">
      <c r="A167" s="386" t="s">
        <v>376</v>
      </c>
      <c r="B167" s="316" t="s">
        <v>48</v>
      </c>
      <c r="C167" s="40" t="s">
        <v>18</v>
      </c>
      <c r="D167" s="103" t="s">
        <v>30</v>
      </c>
      <c r="E167" s="221" t="s">
        <v>220</v>
      </c>
      <c r="F167" s="222" t="s">
        <v>8</v>
      </c>
      <c r="G167" s="264" t="s">
        <v>421</v>
      </c>
      <c r="H167" s="40" t="s">
        <v>14</v>
      </c>
      <c r="I167" s="278">
        <v>50880</v>
      </c>
    </row>
    <row r="168" spans="1:12" ht="15.75" x14ac:dyDescent="0.25">
      <c r="A168" s="84" t="s">
        <v>23</v>
      </c>
      <c r="B168" s="22" t="s">
        <v>48</v>
      </c>
      <c r="C168" s="18" t="s">
        <v>18</v>
      </c>
      <c r="D168" s="22">
        <v>12</v>
      </c>
      <c r="E168" s="85"/>
      <c r="F168" s="211"/>
      <c r="G168" s="259"/>
      <c r="H168" s="18"/>
      <c r="I168" s="300">
        <f>SUM(I169,I174,I183)</f>
        <v>819239</v>
      </c>
    </row>
    <row r="169" spans="1:12" ht="47.25" x14ac:dyDescent="0.25">
      <c r="A169" s="23" t="s">
        <v>119</v>
      </c>
      <c r="B169" s="26" t="s">
        <v>48</v>
      </c>
      <c r="C169" s="24" t="s">
        <v>18</v>
      </c>
      <c r="D169" s="26">
        <v>12</v>
      </c>
      <c r="E169" s="200" t="s">
        <v>377</v>
      </c>
      <c r="F169" s="201" t="s">
        <v>370</v>
      </c>
      <c r="G169" s="254" t="s">
        <v>371</v>
      </c>
      <c r="H169" s="24"/>
      <c r="I169" s="277">
        <f>SUM(I170)</f>
        <v>99096</v>
      </c>
    </row>
    <row r="170" spans="1:12" ht="79.5" customHeight="1" x14ac:dyDescent="0.25">
      <c r="A170" s="48" t="s">
        <v>120</v>
      </c>
      <c r="B170" s="47" t="s">
        <v>48</v>
      </c>
      <c r="C170" s="1" t="s">
        <v>18</v>
      </c>
      <c r="D170" s="108">
        <v>12</v>
      </c>
      <c r="E170" s="204" t="s">
        <v>181</v>
      </c>
      <c r="F170" s="205" t="s">
        <v>370</v>
      </c>
      <c r="G170" s="256" t="s">
        <v>371</v>
      </c>
      <c r="H170" s="1"/>
      <c r="I170" s="279">
        <f>SUM(I171)</f>
        <v>99096</v>
      </c>
    </row>
    <row r="171" spans="1:12" ht="47.25" x14ac:dyDescent="0.25">
      <c r="A171" s="48" t="s">
        <v>379</v>
      </c>
      <c r="B171" s="47" t="s">
        <v>48</v>
      </c>
      <c r="C171" s="1" t="s">
        <v>18</v>
      </c>
      <c r="D171" s="108">
        <v>12</v>
      </c>
      <c r="E171" s="204" t="s">
        <v>181</v>
      </c>
      <c r="F171" s="205" t="s">
        <v>8</v>
      </c>
      <c r="G171" s="256" t="s">
        <v>371</v>
      </c>
      <c r="H171" s="1"/>
      <c r="I171" s="279">
        <f>SUM(I172)</f>
        <v>99096</v>
      </c>
    </row>
    <row r="172" spans="1:12" ht="16.5" customHeight="1" x14ac:dyDescent="0.25">
      <c r="A172" s="75" t="s">
        <v>397</v>
      </c>
      <c r="B172" s="108" t="s">
        <v>48</v>
      </c>
      <c r="C172" s="1" t="s">
        <v>18</v>
      </c>
      <c r="D172" s="108">
        <v>12</v>
      </c>
      <c r="E172" s="204" t="s">
        <v>181</v>
      </c>
      <c r="F172" s="205" t="s">
        <v>8</v>
      </c>
      <c r="G172" s="256" t="s">
        <v>398</v>
      </c>
      <c r="H172" s="1"/>
      <c r="I172" s="279">
        <f>SUM(I173)</f>
        <v>99096</v>
      </c>
    </row>
    <row r="173" spans="1:12" ht="33" customHeight="1" x14ac:dyDescent="0.25">
      <c r="A173" s="378" t="s">
        <v>376</v>
      </c>
      <c r="B173" s="316" t="s">
        <v>48</v>
      </c>
      <c r="C173" s="1" t="s">
        <v>18</v>
      </c>
      <c r="D173" s="108">
        <v>12</v>
      </c>
      <c r="E173" s="204" t="s">
        <v>181</v>
      </c>
      <c r="F173" s="205" t="s">
        <v>8</v>
      </c>
      <c r="G173" s="256" t="s">
        <v>398</v>
      </c>
      <c r="H173" s="1" t="s">
        <v>14</v>
      </c>
      <c r="I173" s="301">
        <v>99096</v>
      </c>
    </row>
    <row r="174" spans="1:12" ht="52.5" customHeight="1" x14ac:dyDescent="0.25">
      <c r="A174" s="67" t="s">
        <v>169</v>
      </c>
      <c r="B174" s="26" t="s">
        <v>48</v>
      </c>
      <c r="C174" s="24" t="s">
        <v>18</v>
      </c>
      <c r="D174" s="26">
        <v>12</v>
      </c>
      <c r="E174" s="200" t="s">
        <v>514</v>
      </c>
      <c r="F174" s="201" t="s">
        <v>370</v>
      </c>
      <c r="G174" s="254" t="s">
        <v>371</v>
      </c>
      <c r="H174" s="24"/>
      <c r="I174" s="277">
        <f>SUM(I175)</f>
        <v>720143</v>
      </c>
    </row>
    <row r="175" spans="1:12" ht="80.25" customHeight="1" x14ac:dyDescent="0.25">
      <c r="A175" s="68" t="s">
        <v>170</v>
      </c>
      <c r="B175" s="47" t="s">
        <v>48</v>
      </c>
      <c r="C175" s="40" t="s">
        <v>18</v>
      </c>
      <c r="D175" s="47">
        <v>12</v>
      </c>
      <c r="E175" s="221" t="s">
        <v>194</v>
      </c>
      <c r="F175" s="222" t="s">
        <v>370</v>
      </c>
      <c r="G175" s="264" t="s">
        <v>371</v>
      </c>
      <c r="H175" s="40"/>
      <c r="I175" s="279">
        <f>SUM(I176)</f>
        <v>720143</v>
      </c>
    </row>
    <row r="176" spans="1:12" ht="33" customHeight="1" x14ac:dyDescent="0.25">
      <c r="A176" s="68" t="s">
        <v>403</v>
      </c>
      <c r="B176" s="47" t="s">
        <v>48</v>
      </c>
      <c r="C176" s="40" t="s">
        <v>18</v>
      </c>
      <c r="D176" s="47">
        <v>12</v>
      </c>
      <c r="E176" s="221" t="s">
        <v>194</v>
      </c>
      <c r="F176" s="222" t="s">
        <v>8</v>
      </c>
      <c r="G176" s="264" t="s">
        <v>371</v>
      </c>
      <c r="H176" s="40"/>
      <c r="I176" s="279">
        <f>SUM(I177+I179+I181)</f>
        <v>720143</v>
      </c>
    </row>
    <row r="177" spans="1:9" ht="49.5" customHeight="1" x14ac:dyDescent="0.25">
      <c r="A177" s="68" t="s">
        <v>590</v>
      </c>
      <c r="B177" s="47" t="s">
        <v>48</v>
      </c>
      <c r="C177" s="40" t="s">
        <v>18</v>
      </c>
      <c r="D177" s="47">
        <v>12</v>
      </c>
      <c r="E177" s="221" t="s">
        <v>194</v>
      </c>
      <c r="F177" s="222" t="s">
        <v>8</v>
      </c>
      <c r="G177" s="106">
        <v>13600</v>
      </c>
      <c r="H177" s="40"/>
      <c r="I177" s="279">
        <f>SUM(I178:I178)</f>
        <v>329100</v>
      </c>
    </row>
    <row r="178" spans="1:9" ht="17.25" customHeight="1" x14ac:dyDescent="0.25">
      <c r="A178" s="68" t="s">
        <v>19</v>
      </c>
      <c r="B178" s="47" t="s">
        <v>48</v>
      </c>
      <c r="C178" s="40" t="s">
        <v>18</v>
      </c>
      <c r="D178" s="47">
        <v>12</v>
      </c>
      <c r="E178" s="221" t="s">
        <v>194</v>
      </c>
      <c r="F178" s="222" t="s">
        <v>8</v>
      </c>
      <c r="G178" s="106">
        <v>13600</v>
      </c>
      <c r="H178" s="40" t="s">
        <v>64</v>
      </c>
      <c r="I178" s="278">
        <v>329100</v>
      </c>
    </row>
    <row r="179" spans="1:9" ht="33.75" customHeight="1" x14ac:dyDescent="0.25">
      <c r="A179" s="68" t="s">
        <v>591</v>
      </c>
      <c r="B179" s="47" t="s">
        <v>48</v>
      </c>
      <c r="C179" s="40" t="s">
        <v>18</v>
      </c>
      <c r="D179" s="47">
        <v>12</v>
      </c>
      <c r="E179" s="221" t="s">
        <v>194</v>
      </c>
      <c r="F179" s="222" t="s">
        <v>8</v>
      </c>
      <c r="G179" s="264" t="s">
        <v>515</v>
      </c>
      <c r="H179" s="40"/>
      <c r="I179" s="279">
        <f>SUM(I180:I180)</f>
        <v>141043</v>
      </c>
    </row>
    <row r="180" spans="1:9" ht="18" customHeight="1" x14ac:dyDescent="0.25">
      <c r="A180" s="375" t="s">
        <v>19</v>
      </c>
      <c r="B180" s="47" t="s">
        <v>48</v>
      </c>
      <c r="C180" s="40" t="s">
        <v>18</v>
      </c>
      <c r="D180" s="47">
        <v>12</v>
      </c>
      <c r="E180" s="221" t="s">
        <v>194</v>
      </c>
      <c r="F180" s="222" t="s">
        <v>8</v>
      </c>
      <c r="G180" s="264" t="s">
        <v>515</v>
      </c>
      <c r="H180" s="40" t="s">
        <v>64</v>
      </c>
      <c r="I180" s="278">
        <v>141043</v>
      </c>
    </row>
    <row r="181" spans="1:9" ht="33" customHeight="1" x14ac:dyDescent="0.25">
      <c r="A181" s="68" t="s">
        <v>682</v>
      </c>
      <c r="B181" s="47" t="s">
        <v>48</v>
      </c>
      <c r="C181" s="40" t="s">
        <v>18</v>
      </c>
      <c r="D181" s="47">
        <v>12</v>
      </c>
      <c r="E181" s="221" t="s">
        <v>194</v>
      </c>
      <c r="F181" s="222" t="s">
        <v>8</v>
      </c>
      <c r="G181" s="264" t="s">
        <v>683</v>
      </c>
      <c r="H181" s="40"/>
      <c r="I181" s="279">
        <f>SUM(I182)</f>
        <v>250000</v>
      </c>
    </row>
    <row r="182" spans="1:9" ht="16.5" customHeight="1" x14ac:dyDescent="0.25">
      <c r="A182" s="68" t="s">
        <v>19</v>
      </c>
      <c r="B182" s="47" t="s">
        <v>48</v>
      </c>
      <c r="C182" s="40" t="s">
        <v>18</v>
      </c>
      <c r="D182" s="47">
        <v>12</v>
      </c>
      <c r="E182" s="221" t="s">
        <v>194</v>
      </c>
      <c r="F182" s="222" t="s">
        <v>8</v>
      </c>
      <c r="G182" s="264" t="s">
        <v>683</v>
      </c>
      <c r="H182" s="40" t="s">
        <v>64</v>
      </c>
      <c r="I182" s="278">
        <v>250000</v>
      </c>
    </row>
    <row r="183" spans="1:9" ht="31.5" hidden="1" x14ac:dyDescent="0.25">
      <c r="A183" s="387" t="s">
        <v>128</v>
      </c>
      <c r="B183" s="29" t="s">
        <v>48</v>
      </c>
      <c r="C183" s="25" t="s">
        <v>18</v>
      </c>
      <c r="D183" s="25" t="s">
        <v>684</v>
      </c>
      <c r="E183" s="196" t="s">
        <v>193</v>
      </c>
      <c r="F183" s="197" t="s">
        <v>370</v>
      </c>
      <c r="G183" s="252" t="s">
        <v>371</v>
      </c>
      <c r="H183" s="24"/>
      <c r="I183" s="277">
        <f>SUM(I184)</f>
        <v>0</v>
      </c>
    </row>
    <row r="184" spans="1:9" ht="63.75" hidden="1" customHeight="1" x14ac:dyDescent="0.25">
      <c r="A184" s="75" t="s">
        <v>685</v>
      </c>
      <c r="B184" s="372" t="s">
        <v>48</v>
      </c>
      <c r="C184" s="4" t="s">
        <v>18</v>
      </c>
      <c r="D184" s="372">
        <v>12</v>
      </c>
      <c r="E184" s="204" t="s">
        <v>686</v>
      </c>
      <c r="F184" s="205" t="s">
        <v>370</v>
      </c>
      <c r="G184" s="256" t="s">
        <v>371</v>
      </c>
      <c r="H184" s="5"/>
      <c r="I184" s="279">
        <f>SUM(I185)</f>
        <v>0</v>
      </c>
    </row>
    <row r="185" spans="1:9" ht="63" hidden="1" x14ac:dyDescent="0.25">
      <c r="A185" s="75" t="s">
        <v>687</v>
      </c>
      <c r="B185" s="372" t="s">
        <v>48</v>
      </c>
      <c r="C185" s="4" t="s">
        <v>18</v>
      </c>
      <c r="D185" s="372">
        <v>12</v>
      </c>
      <c r="E185" s="204" t="s">
        <v>686</v>
      </c>
      <c r="F185" s="205" t="s">
        <v>8</v>
      </c>
      <c r="G185" s="256" t="s">
        <v>371</v>
      </c>
      <c r="H185" s="5"/>
      <c r="I185" s="279">
        <f>SUM(I186)</f>
        <v>0</v>
      </c>
    </row>
    <row r="186" spans="1:9" ht="31.5" hidden="1" x14ac:dyDescent="0.25">
      <c r="A186" s="2" t="s">
        <v>688</v>
      </c>
      <c r="B186" s="372" t="s">
        <v>48</v>
      </c>
      <c r="C186" s="4" t="s">
        <v>18</v>
      </c>
      <c r="D186" s="372">
        <v>12</v>
      </c>
      <c r="E186" s="204" t="s">
        <v>686</v>
      </c>
      <c r="F186" s="205" t="s">
        <v>8</v>
      </c>
      <c r="G186" s="256" t="s">
        <v>689</v>
      </c>
      <c r="H186" s="5"/>
      <c r="I186" s="279">
        <f>SUM(I187)</f>
        <v>0</v>
      </c>
    </row>
    <row r="187" spans="1:9" ht="16.5" hidden="1" customHeight="1" x14ac:dyDescent="0.25">
      <c r="A187" s="75" t="s">
        <v>16</v>
      </c>
      <c r="B187" s="372" t="s">
        <v>48</v>
      </c>
      <c r="C187" s="4" t="s">
        <v>18</v>
      </c>
      <c r="D187" s="372">
        <v>12</v>
      </c>
      <c r="E187" s="204" t="s">
        <v>686</v>
      </c>
      <c r="F187" s="205" t="s">
        <v>8</v>
      </c>
      <c r="G187" s="256" t="s">
        <v>689</v>
      </c>
      <c r="H187" s="5" t="s">
        <v>15</v>
      </c>
      <c r="I187" s="278"/>
    </row>
    <row r="188" spans="1:9" ht="15.75" x14ac:dyDescent="0.25">
      <c r="A188" s="13" t="s">
        <v>131</v>
      </c>
      <c r="B188" s="16" t="s">
        <v>48</v>
      </c>
      <c r="C188" s="14" t="s">
        <v>93</v>
      </c>
      <c r="D188" s="16"/>
      <c r="E188" s="217"/>
      <c r="F188" s="218"/>
      <c r="G188" s="261"/>
      <c r="H188" s="183"/>
      <c r="I188" s="299">
        <f>SUM(I189+I195)</f>
        <v>7719893</v>
      </c>
    </row>
    <row r="189" spans="1:9" s="8" customFormat="1" ht="15.75" x14ac:dyDescent="0.25">
      <c r="A189" s="17" t="s">
        <v>217</v>
      </c>
      <c r="B189" s="224" t="s">
        <v>48</v>
      </c>
      <c r="C189" s="21" t="s">
        <v>93</v>
      </c>
      <c r="D189" s="184" t="s">
        <v>8</v>
      </c>
      <c r="E189" s="194"/>
      <c r="F189" s="195"/>
      <c r="G189" s="251"/>
      <c r="H189" s="20"/>
      <c r="I189" s="300">
        <f>SUM(I190)</f>
        <v>23759</v>
      </c>
    </row>
    <row r="190" spans="1:9" ht="47.25" x14ac:dyDescent="0.25">
      <c r="A190" s="23" t="s">
        <v>169</v>
      </c>
      <c r="B190" s="29" t="s">
        <v>48</v>
      </c>
      <c r="C190" s="25" t="s">
        <v>93</v>
      </c>
      <c r="D190" s="105" t="s">
        <v>8</v>
      </c>
      <c r="E190" s="200" t="s">
        <v>399</v>
      </c>
      <c r="F190" s="201" t="s">
        <v>370</v>
      </c>
      <c r="G190" s="254" t="s">
        <v>371</v>
      </c>
      <c r="H190" s="27"/>
      <c r="I190" s="277">
        <f>SUM(I191)</f>
        <v>23759</v>
      </c>
    </row>
    <row r="191" spans="1:9" ht="78.75" x14ac:dyDescent="0.25">
      <c r="A191" s="2" t="s">
        <v>219</v>
      </c>
      <c r="B191" s="372" t="s">
        <v>48</v>
      </c>
      <c r="C191" s="4" t="s">
        <v>93</v>
      </c>
      <c r="D191" s="104" t="s">
        <v>8</v>
      </c>
      <c r="E191" s="204" t="s">
        <v>218</v>
      </c>
      <c r="F191" s="205" t="s">
        <v>370</v>
      </c>
      <c r="G191" s="256" t="s">
        <v>371</v>
      </c>
      <c r="H191" s="53"/>
      <c r="I191" s="279">
        <f>SUM(I192)</f>
        <v>23759</v>
      </c>
    </row>
    <row r="192" spans="1:9" ht="47.25" x14ac:dyDescent="0.25">
      <c r="A192" s="55" t="s">
        <v>422</v>
      </c>
      <c r="B192" s="104" t="s">
        <v>48</v>
      </c>
      <c r="C192" s="4" t="s">
        <v>93</v>
      </c>
      <c r="D192" s="104" t="s">
        <v>8</v>
      </c>
      <c r="E192" s="204" t="s">
        <v>218</v>
      </c>
      <c r="F192" s="205" t="s">
        <v>8</v>
      </c>
      <c r="G192" s="256" t="s">
        <v>371</v>
      </c>
      <c r="H192" s="53"/>
      <c r="I192" s="279">
        <f>SUM(I193)</f>
        <v>23759</v>
      </c>
    </row>
    <row r="193" spans="1:9" ht="33" customHeight="1" x14ac:dyDescent="0.25">
      <c r="A193" s="92" t="s">
        <v>423</v>
      </c>
      <c r="B193" s="225" t="s">
        <v>48</v>
      </c>
      <c r="C193" s="4" t="s">
        <v>93</v>
      </c>
      <c r="D193" s="104" t="s">
        <v>8</v>
      </c>
      <c r="E193" s="204" t="s">
        <v>218</v>
      </c>
      <c r="F193" s="205" t="s">
        <v>8</v>
      </c>
      <c r="G193" s="256" t="s">
        <v>424</v>
      </c>
      <c r="H193" s="53"/>
      <c r="I193" s="279">
        <f>SUM(I194)</f>
        <v>23759</v>
      </c>
    </row>
    <row r="194" spans="1:9" ht="17.25" customHeight="1" x14ac:dyDescent="0.25">
      <c r="A194" s="68" t="s">
        <v>19</v>
      </c>
      <c r="B194" s="83" t="s">
        <v>48</v>
      </c>
      <c r="C194" s="4" t="s">
        <v>93</v>
      </c>
      <c r="D194" s="104" t="s">
        <v>8</v>
      </c>
      <c r="E194" s="204" t="s">
        <v>218</v>
      </c>
      <c r="F194" s="205" t="s">
        <v>8</v>
      </c>
      <c r="G194" s="256" t="s">
        <v>424</v>
      </c>
      <c r="H194" s="53" t="s">
        <v>64</v>
      </c>
      <c r="I194" s="278">
        <v>23759</v>
      </c>
    </row>
    <row r="195" spans="1:9" ht="15.75" x14ac:dyDescent="0.25">
      <c r="A195" s="17" t="s">
        <v>132</v>
      </c>
      <c r="B195" s="224" t="s">
        <v>48</v>
      </c>
      <c r="C195" s="21" t="s">
        <v>93</v>
      </c>
      <c r="D195" s="18" t="s">
        <v>10</v>
      </c>
      <c r="E195" s="194"/>
      <c r="F195" s="195"/>
      <c r="G195" s="251"/>
      <c r="H195" s="20"/>
      <c r="I195" s="300">
        <f>SUM(I196)</f>
        <v>7696134</v>
      </c>
    </row>
    <row r="196" spans="1:9" s="39" customFormat="1" ht="47.25" x14ac:dyDescent="0.25">
      <c r="A196" s="23" t="s">
        <v>169</v>
      </c>
      <c r="B196" s="29" t="s">
        <v>48</v>
      </c>
      <c r="C196" s="25" t="s">
        <v>93</v>
      </c>
      <c r="D196" s="105" t="s">
        <v>10</v>
      </c>
      <c r="E196" s="200" t="s">
        <v>399</v>
      </c>
      <c r="F196" s="201" t="s">
        <v>370</v>
      </c>
      <c r="G196" s="254" t="s">
        <v>371</v>
      </c>
      <c r="H196" s="27"/>
      <c r="I196" s="277">
        <f>SUM(I197+I201)</f>
        <v>7696134</v>
      </c>
    </row>
    <row r="197" spans="1:9" s="39" customFormat="1" ht="78.75" x14ac:dyDescent="0.25">
      <c r="A197" s="48" t="s">
        <v>219</v>
      </c>
      <c r="B197" s="83" t="s">
        <v>48</v>
      </c>
      <c r="C197" s="4" t="s">
        <v>93</v>
      </c>
      <c r="D197" s="104" t="s">
        <v>10</v>
      </c>
      <c r="E197" s="204" t="s">
        <v>218</v>
      </c>
      <c r="F197" s="205" t="s">
        <v>370</v>
      </c>
      <c r="G197" s="256" t="s">
        <v>371</v>
      </c>
      <c r="H197" s="5"/>
      <c r="I197" s="279">
        <f>SUM(I198)</f>
        <v>2487492</v>
      </c>
    </row>
    <row r="198" spans="1:9" s="39" customFormat="1" ht="47.25" x14ac:dyDescent="0.25">
      <c r="A198" s="92" t="s">
        <v>400</v>
      </c>
      <c r="B198" s="225" t="s">
        <v>48</v>
      </c>
      <c r="C198" s="4" t="s">
        <v>93</v>
      </c>
      <c r="D198" s="104" t="s">
        <v>10</v>
      </c>
      <c r="E198" s="204" t="s">
        <v>218</v>
      </c>
      <c r="F198" s="205" t="s">
        <v>8</v>
      </c>
      <c r="G198" s="256" t="s">
        <v>371</v>
      </c>
      <c r="H198" s="5"/>
      <c r="I198" s="279">
        <f>SUM(I199)</f>
        <v>2487492</v>
      </c>
    </row>
    <row r="199" spans="1:9" s="39" customFormat="1" ht="33.75" customHeight="1" x14ac:dyDescent="0.25">
      <c r="A199" s="92" t="s">
        <v>425</v>
      </c>
      <c r="B199" s="225" t="s">
        <v>48</v>
      </c>
      <c r="C199" s="4" t="s">
        <v>93</v>
      </c>
      <c r="D199" s="104" t="s">
        <v>10</v>
      </c>
      <c r="E199" s="204" t="s">
        <v>218</v>
      </c>
      <c r="F199" s="205" t="s">
        <v>8</v>
      </c>
      <c r="G199" s="256" t="s">
        <v>426</v>
      </c>
      <c r="H199" s="5"/>
      <c r="I199" s="279">
        <f>SUM(I200)</f>
        <v>2487492</v>
      </c>
    </row>
    <row r="200" spans="1:9" s="39" customFormat="1" ht="18" customHeight="1" x14ac:dyDescent="0.25">
      <c r="A200" s="68" t="s">
        <v>19</v>
      </c>
      <c r="B200" s="83" t="s">
        <v>48</v>
      </c>
      <c r="C200" s="4" t="s">
        <v>93</v>
      </c>
      <c r="D200" s="104" t="s">
        <v>10</v>
      </c>
      <c r="E200" s="204" t="s">
        <v>218</v>
      </c>
      <c r="F200" s="205" t="s">
        <v>8</v>
      </c>
      <c r="G200" s="256" t="s">
        <v>426</v>
      </c>
      <c r="H200" s="5" t="s">
        <v>64</v>
      </c>
      <c r="I200" s="278">
        <v>2487492</v>
      </c>
    </row>
    <row r="201" spans="1:9" s="39" customFormat="1" ht="81" customHeight="1" x14ac:dyDescent="0.25">
      <c r="A201" s="382" t="s">
        <v>170</v>
      </c>
      <c r="B201" s="83" t="s">
        <v>48</v>
      </c>
      <c r="C201" s="4" t="s">
        <v>93</v>
      </c>
      <c r="D201" s="372" t="s">
        <v>10</v>
      </c>
      <c r="E201" s="204" t="s">
        <v>194</v>
      </c>
      <c r="F201" s="205" t="s">
        <v>370</v>
      </c>
      <c r="G201" s="256" t="s">
        <v>371</v>
      </c>
      <c r="H201" s="53"/>
      <c r="I201" s="279">
        <f>SUM(I202)</f>
        <v>5208642</v>
      </c>
    </row>
    <row r="202" spans="1:9" s="39" customFormat="1" ht="34.5" customHeight="1" x14ac:dyDescent="0.25">
      <c r="A202" s="2" t="s">
        <v>403</v>
      </c>
      <c r="B202" s="83" t="s">
        <v>48</v>
      </c>
      <c r="C202" s="4" t="s">
        <v>93</v>
      </c>
      <c r="D202" s="372" t="s">
        <v>10</v>
      </c>
      <c r="E202" s="204" t="s">
        <v>194</v>
      </c>
      <c r="F202" s="205" t="s">
        <v>8</v>
      </c>
      <c r="G202" s="256" t="s">
        <v>371</v>
      </c>
      <c r="H202" s="53" t="s">
        <v>64</v>
      </c>
      <c r="I202" s="279">
        <f>SUM(I203+I205+I207)</f>
        <v>5208642</v>
      </c>
    </row>
    <row r="203" spans="1:9" s="39" customFormat="1" ht="34.5" customHeight="1" x14ac:dyDescent="0.25">
      <c r="A203" s="55" t="s">
        <v>690</v>
      </c>
      <c r="B203" s="83" t="s">
        <v>48</v>
      </c>
      <c r="C203" s="4" t="s">
        <v>93</v>
      </c>
      <c r="D203" s="372" t="s">
        <v>10</v>
      </c>
      <c r="E203" s="204" t="s">
        <v>194</v>
      </c>
      <c r="F203" s="205" t="s">
        <v>8</v>
      </c>
      <c r="G203" s="100">
        <v>11500</v>
      </c>
      <c r="H203" s="53"/>
      <c r="I203" s="279">
        <f>SUM(I204)</f>
        <v>3724152</v>
      </c>
    </row>
    <row r="204" spans="1:9" s="39" customFormat="1" ht="34.5" customHeight="1" x14ac:dyDescent="0.25">
      <c r="A204" s="68" t="s">
        <v>162</v>
      </c>
      <c r="B204" s="83" t="s">
        <v>48</v>
      </c>
      <c r="C204" s="4" t="s">
        <v>93</v>
      </c>
      <c r="D204" s="372" t="s">
        <v>10</v>
      </c>
      <c r="E204" s="204" t="s">
        <v>194</v>
      </c>
      <c r="F204" s="205" t="s">
        <v>8</v>
      </c>
      <c r="G204" s="100">
        <v>11500</v>
      </c>
      <c r="H204" s="53" t="s">
        <v>161</v>
      </c>
      <c r="I204" s="278">
        <v>3724152</v>
      </c>
    </row>
    <row r="205" spans="1:9" s="39" customFormat="1" ht="33.75" customHeight="1" x14ac:dyDescent="0.25">
      <c r="A205" s="55" t="s">
        <v>691</v>
      </c>
      <c r="B205" s="372" t="s">
        <v>48</v>
      </c>
      <c r="C205" s="4" t="s">
        <v>93</v>
      </c>
      <c r="D205" s="372" t="s">
        <v>10</v>
      </c>
      <c r="E205" s="204" t="s">
        <v>194</v>
      </c>
      <c r="F205" s="205" t="s">
        <v>8</v>
      </c>
      <c r="G205" s="100" t="s">
        <v>692</v>
      </c>
      <c r="H205" s="53"/>
      <c r="I205" s="279">
        <f>SUM(I206)</f>
        <v>196008</v>
      </c>
    </row>
    <row r="206" spans="1:9" s="39" customFormat="1" ht="32.25" customHeight="1" x14ac:dyDescent="0.25">
      <c r="A206" s="68" t="s">
        <v>162</v>
      </c>
      <c r="B206" s="372" t="s">
        <v>48</v>
      </c>
      <c r="C206" s="4" t="s">
        <v>93</v>
      </c>
      <c r="D206" s="372" t="s">
        <v>10</v>
      </c>
      <c r="E206" s="204" t="s">
        <v>194</v>
      </c>
      <c r="F206" s="205" t="s">
        <v>8</v>
      </c>
      <c r="G206" s="100" t="s">
        <v>692</v>
      </c>
      <c r="H206" s="53" t="s">
        <v>161</v>
      </c>
      <c r="I206" s="278">
        <v>196008</v>
      </c>
    </row>
    <row r="207" spans="1:9" s="39" customFormat="1" ht="32.25" customHeight="1" x14ac:dyDescent="0.25">
      <c r="A207" s="388" t="s">
        <v>693</v>
      </c>
      <c r="B207" s="372" t="s">
        <v>48</v>
      </c>
      <c r="C207" s="4" t="s">
        <v>93</v>
      </c>
      <c r="D207" s="372" t="s">
        <v>10</v>
      </c>
      <c r="E207" s="204" t="s">
        <v>194</v>
      </c>
      <c r="F207" s="205" t="s">
        <v>8</v>
      </c>
      <c r="G207" s="253" t="s">
        <v>694</v>
      </c>
      <c r="H207" s="53"/>
      <c r="I207" s="279">
        <f>SUM(I208:I209)</f>
        <v>1288482</v>
      </c>
    </row>
    <row r="208" spans="1:9" s="39" customFormat="1" ht="32.25" customHeight="1" x14ac:dyDescent="0.25">
      <c r="A208" s="75" t="s">
        <v>376</v>
      </c>
      <c r="B208" s="372" t="s">
        <v>48</v>
      </c>
      <c r="C208" s="4" t="s">
        <v>93</v>
      </c>
      <c r="D208" s="372" t="s">
        <v>10</v>
      </c>
      <c r="E208" s="204" t="s">
        <v>194</v>
      </c>
      <c r="F208" s="205" t="s">
        <v>8</v>
      </c>
      <c r="G208" s="253" t="s">
        <v>694</v>
      </c>
      <c r="H208" s="53" t="s">
        <v>14</v>
      </c>
      <c r="I208" s="278">
        <v>29980</v>
      </c>
    </row>
    <row r="209" spans="1:9" s="39" customFormat="1" ht="32.25" customHeight="1" x14ac:dyDescent="0.25">
      <c r="A209" s="68" t="s">
        <v>162</v>
      </c>
      <c r="B209" s="372" t="s">
        <v>48</v>
      </c>
      <c r="C209" s="4" t="s">
        <v>93</v>
      </c>
      <c r="D209" s="372" t="s">
        <v>10</v>
      </c>
      <c r="E209" s="204" t="s">
        <v>194</v>
      </c>
      <c r="F209" s="205" t="s">
        <v>8</v>
      </c>
      <c r="G209" s="253" t="s">
        <v>694</v>
      </c>
      <c r="H209" s="53" t="s">
        <v>161</v>
      </c>
      <c r="I209" s="278">
        <v>1258502</v>
      </c>
    </row>
    <row r="210" spans="1:9" s="39" customFormat="1" ht="16.5" customHeight="1" x14ac:dyDescent="0.25">
      <c r="A210" s="99" t="s">
        <v>516</v>
      </c>
      <c r="B210" s="15" t="s">
        <v>48</v>
      </c>
      <c r="C210" s="266" t="s">
        <v>30</v>
      </c>
      <c r="D210" s="15"/>
      <c r="E210" s="226"/>
      <c r="F210" s="227"/>
      <c r="G210" s="267"/>
      <c r="H210" s="11"/>
      <c r="I210" s="299">
        <f>SUM(I211)</f>
        <v>85398</v>
      </c>
    </row>
    <row r="211" spans="1:9" s="39" customFormat="1" ht="16.5" customHeight="1" x14ac:dyDescent="0.25">
      <c r="A211" s="96" t="s">
        <v>517</v>
      </c>
      <c r="B211" s="22" t="s">
        <v>48</v>
      </c>
      <c r="C211" s="50" t="s">
        <v>30</v>
      </c>
      <c r="D211" s="18" t="s">
        <v>26</v>
      </c>
      <c r="E211" s="194"/>
      <c r="F211" s="195"/>
      <c r="G211" s="251"/>
      <c r="H211" s="18"/>
      <c r="I211" s="300">
        <f>SUM(I212)</f>
        <v>85398</v>
      </c>
    </row>
    <row r="212" spans="1:9" ht="16.5" customHeight="1" x14ac:dyDescent="0.25">
      <c r="A212" s="67" t="s">
        <v>167</v>
      </c>
      <c r="B212" s="26" t="s">
        <v>48</v>
      </c>
      <c r="C212" s="24" t="s">
        <v>30</v>
      </c>
      <c r="D212" s="26" t="s">
        <v>26</v>
      </c>
      <c r="E212" s="200" t="s">
        <v>184</v>
      </c>
      <c r="F212" s="201" t="s">
        <v>370</v>
      </c>
      <c r="G212" s="254" t="s">
        <v>371</v>
      </c>
      <c r="H212" s="24"/>
      <c r="I212" s="277">
        <f>SUM(I213)</f>
        <v>85398</v>
      </c>
    </row>
    <row r="213" spans="1:9" ht="16.5" customHeight="1" x14ac:dyDescent="0.25">
      <c r="A213" s="75" t="s">
        <v>166</v>
      </c>
      <c r="B213" s="108" t="s">
        <v>48</v>
      </c>
      <c r="C213" s="1" t="s">
        <v>30</v>
      </c>
      <c r="D213" s="108" t="s">
        <v>26</v>
      </c>
      <c r="E213" s="204" t="s">
        <v>185</v>
      </c>
      <c r="F213" s="205" t="s">
        <v>370</v>
      </c>
      <c r="G213" s="256" t="s">
        <v>371</v>
      </c>
      <c r="H213" s="1"/>
      <c r="I213" s="279">
        <f>SUM(I214)</f>
        <v>85398</v>
      </c>
    </row>
    <row r="214" spans="1:9" ht="31.5" customHeight="1" x14ac:dyDescent="0.25">
      <c r="A214" s="75" t="s">
        <v>577</v>
      </c>
      <c r="B214" s="108" t="s">
        <v>48</v>
      </c>
      <c r="C214" s="1" t="s">
        <v>30</v>
      </c>
      <c r="D214" s="108" t="s">
        <v>26</v>
      </c>
      <c r="E214" s="204" t="s">
        <v>185</v>
      </c>
      <c r="F214" s="205" t="s">
        <v>370</v>
      </c>
      <c r="G214" s="100">
        <v>12700</v>
      </c>
      <c r="H214" s="1"/>
      <c r="I214" s="279">
        <f>SUM(I215)</f>
        <v>85398</v>
      </c>
    </row>
    <row r="215" spans="1:9" ht="31.5" customHeight="1" x14ac:dyDescent="0.25">
      <c r="A215" s="75" t="s">
        <v>376</v>
      </c>
      <c r="B215" s="108" t="s">
        <v>48</v>
      </c>
      <c r="C215" s="1" t="s">
        <v>30</v>
      </c>
      <c r="D215" s="108" t="s">
        <v>26</v>
      </c>
      <c r="E215" s="204" t="s">
        <v>185</v>
      </c>
      <c r="F215" s="205" t="s">
        <v>370</v>
      </c>
      <c r="G215" s="100">
        <v>12700</v>
      </c>
      <c r="H215" s="1" t="s">
        <v>14</v>
      </c>
      <c r="I215" s="278">
        <v>85398</v>
      </c>
    </row>
    <row r="216" spans="1:9" s="39" customFormat="1" ht="16.5" customHeight="1" x14ac:dyDescent="0.25">
      <c r="A216" s="99" t="s">
        <v>35</v>
      </c>
      <c r="B216" s="15" t="s">
        <v>48</v>
      </c>
      <c r="C216" s="15">
        <v>10</v>
      </c>
      <c r="D216" s="15"/>
      <c r="E216" s="226"/>
      <c r="F216" s="227"/>
      <c r="G216" s="267"/>
      <c r="H216" s="11"/>
      <c r="I216" s="299">
        <f>SUM(I217)</f>
        <v>6693641</v>
      </c>
    </row>
    <row r="217" spans="1:9" ht="15.75" x14ac:dyDescent="0.25">
      <c r="A217" s="96" t="s">
        <v>40</v>
      </c>
      <c r="B217" s="22" t="s">
        <v>48</v>
      </c>
      <c r="C217" s="22">
        <v>10</v>
      </c>
      <c r="D217" s="18" t="s">
        <v>18</v>
      </c>
      <c r="E217" s="194"/>
      <c r="F217" s="195"/>
      <c r="G217" s="251"/>
      <c r="H217" s="18"/>
      <c r="I217" s="300">
        <f>SUM(I218+I223)</f>
        <v>6693641</v>
      </c>
    </row>
    <row r="218" spans="1:9" ht="47.25" x14ac:dyDescent="0.25">
      <c r="A218" s="89" t="s">
        <v>105</v>
      </c>
      <c r="B218" s="26" t="s">
        <v>48</v>
      </c>
      <c r="C218" s="26">
        <v>10</v>
      </c>
      <c r="D218" s="24" t="s">
        <v>18</v>
      </c>
      <c r="E218" s="196" t="s">
        <v>171</v>
      </c>
      <c r="F218" s="197" t="s">
        <v>370</v>
      </c>
      <c r="G218" s="252" t="s">
        <v>371</v>
      </c>
      <c r="H218" s="24"/>
      <c r="I218" s="277">
        <f>SUM(I219)</f>
        <v>5962841</v>
      </c>
    </row>
    <row r="219" spans="1:9" ht="78.75" x14ac:dyDescent="0.25">
      <c r="A219" s="55" t="s">
        <v>106</v>
      </c>
      <c r="B219" s="108" t="s">
        <v>48</v>
      </c>
      <c r="C219" s="6">
        <v>10</v>
      </c>
      <c r="D219" s="1" t="s">
        <v>18</v>
      </c>
      <c r="E219" s="198" t="s">
        <v>198</v>
      </c>
      <c r="F219" s="199" t="s">
        <v>370</v>
      </c>
      <c r="G219" s="253" t="s">
        <v>371</v>
      </c>
      <c r="H219" s="1"/>
      <c r="I219" s="279">
        <f>SUM(I220)</f>
        <v>5962841</v>
      </c>
    </row>
    <row r="220" spans="1:9" ht="47.25" x14ac:dyDescent="0.25">
      <c r="A220" s="55" t="s">
        <v>373</v>
      </c>
      <c r="B220" s="108" t="s">
        <v>48</v>
      </c>
      <c r="C220" s="6">
        <v>10</v>
      </c>
      <c r="D220" s="1" t="s">
        <v>18</v>
      </c>
      <c r="E220" s="198" t="s">
        <v>198</v>
      </c>
      <c r="F220" s="199" t="s">
        <v>8</v>
      </c>
      <c r="G220" s="253" t="s">
        <v>371</v>
      </c>
      <c r="H220" s="1"/>
      <c r="I220" s="279">
        <f>SUM(I221)</f>
        <v>5962841</v>
      </c>
    </row>
    <row r="221" spans="1:9" ht="33.75" customHeight="1" x14ac:dyDescent="0.25">
      <c r="A221" s="55" t="s">
        <v>323</v>
      </c>
      <c r="B221" s="108" t="s">
        <v>48</v>
      </c>
      <c r="C221" s="6">
        <v>10</v>
      </c>
      <c r="D221" s="1" t="s">
        <v>18</v>
      </c>
      <c r="E221" s="198" t="s">
        <v>198</v>
      </c>
      <c r="F221" s="199" t="s">
        <v>8</v>
      </c>
      <c r="G221" s="253" t="s">
        <v>427</v>
      </c>
      <c r="H221" s="1"/>
      <c r="I221" s="279">
        <f>SUM(I222:I222)</f>
        <v>5962841</v>
      </c>
    </row>
    <row r="222" spans="1:9" ht="15.75" x14ac:dyDescent="0.25">
      <c r="A222" s="55" t="s">
        <v>38</v>
      </c>
      <c r="B222" s="108" t="s">
        <v>48</v>
      </c>
      <c r="C222" s="6">
        <v>10</v>
      </c>
      <c r="D222" s="1" t="s">
        <v>18</v>
      </c>
      <c r="E222" s="198" t="s">
        <v>198</v>
      </c>
      <c r="F222" s="199" t="s">
        <v>8</v>
      </c>
      <c r="G222" s="253" t="s">
        <v>427</v>
      </c>
      <c r="H222" s="1" t="s">
        <v>37</v>
      </c>
      <c r="I222" s="278">
        <v>5962841</v>
      </c>
    </row>
    <row r="223" spans="1:9" ht="47.25" x14ac:dyDescent="0.25">
      <c r="A223" s="86" t="s">
        <v>169</v>
      </c>
      <c r="B223" s="26" t="s">
        <v>48</v>
      </c>
      <c r="C223" s="26">
        <v>10</v>
      </c>
      <c r="D223" s="24" t="s">
        <v>18</v>
      </c>
      <c r="E223" s="196" t="s">
        <v>399</v>
      </c>
      <c r="F223" s="197" t="s">
        <v>370</v>
      </c>
      <c r="G223" s="252" t="s">
        <v>371</v>
      </c>
      <c r="H223" s="24"/>
      <c r="I223" s="277">
        <f>SUM(I224)</f>
        <v>730800</v>
      </c>
    </row>
    <row r="224" spans="1:9" ht="82.5" customHeight="1" x14ac:dyDescent="0.25">
      <c r="A224" s="55" t="s">
        <v>170</v>
      </c>
      <c r="B224" s="108" t="s">
        <v>48</v>
      </c>
      <c r="C224" s="108">
        <v>10</v>
      </c>
      <c r="D224" s="1" t="s">
        <v>18</v>
      </c>
      <c r="E224" s="198" t="s">
        <v>194</v>
      </c>
      <c r="F224" s="199" t="s">
        <v>370</v>
      </c>
      <c r="G224" s="253" t="s">
        <v>371</v>
      </c>
      <c r="H224" s="1"/>
      <c r="I224" s="279">
        <f>SUM(I225)</f>
        <v>730800</v>
      </c>
    </row>
    <row r="225" spans="1:11" ht="34.5" customHeight="1" x14ac:dyDescent="0.25">
      <c r="A225" s="55" t="s">
        <v>403</v>
      </c>
      <c r="B225" s="108" t="s">
        <v>48</v>
      </c>
      <c r="C225" s="108">
        <v>10</v>
      </c>
      <c r="D225" s="1" t="s">
        <v>18</v>
      </c>
      <c r="E225" s="198" t="s">
        <v>194</v>
      </c>
      <c r="F225" s="199" t="s">
        <v>8</v>
      </c>
      <c r="G225" s="253" t="s">
        <v>371</v>
      </c>
      <c r="H225" s="1"/>
      <c r="I225" s="279">
        <f>SUM(I227)</f>
        <v>730800</v>
      </c>
    </row>
    <row r="226" spans="1:11" ht="15.75" x14ac:dyDescent="0.25">
      <c r="A226" s="55" t="s">
        <v>526</v>
      </c>
      <c r="B226" s="108" t="s">
        <v>48</v>
      </c>
      <c r="C226" s="108">
        <v>10</v>
      </c>
      <c r="D226" s="1" t="s">
        <v>18</v>
      </c>
      <c r="E226" s="198" t="s">
        <v>194</v>
      </c>
      <c r="F226" s="199" t="s">
        <v>8</v>
      </c>
      <c r="G226" s="253" t="s">
        <v>527</v>
      </c>
      <c r="H226" s="1"/>
      <c r="I226" s="279">
        <f>SUM(I227)</f>
        <v>730800</v>
      </c>
    </row>
    <row r="227" spans="1:11" ht="15.75" x14ac:dyDescent="0.25">
      <c r="A227" s="90" t="s">
        <v>38</v>
      </c>
      <c r="B227" s="47" t="s">
        <v>48</v>
      </c>
      <c r="C227" s="108">
        <v>10</v>
      </c>
      <c r="D227" s="1" t="s">
        <v>18</v>
      </c>
      <c r="E227" s="198" t="s">
        <v>194</v>
      </c>
      <c r="F227" s="199" t="s">
        <v>8</v>
      </c>
      <c r="G227" s="253" t="s">
        <v>527</v>
      </c>
      <c r="H227" s="1" t="s">
        <v>37</v>
      </c>
      <c r="I227" s="278">
        <v>730800</v>
      </c>
    </row>
    <row r="228" spans="1:11" s="39" customFormat="1" ht="31.5" customHeight="1" x14ac:dyDescent="0.25">
      <c r="A228" s="321" t="s">
        <v>53</v>
      </c>
      <c r="B228" s="310" t="s">
        <v>54</v>
      </c>
      <c r="C228" s="322"/>
      <c r="D228" s="323"/>
      <c r="E228" s="324"/>
      <c r="F228" s="325"/>
      <c r="G228" s="326"/>
      <c r="H228" s="327"/>
      <c r="I228" s="315">
        <f>SUM(I229+I252)</f>
        <v>9368648</v>
      </c>
      <c r="J228" s="347"/>
      <c r="K228" s="347"/>
    </row>
    <row r="229" spans="1:11" s="39" customFormat="1" ht="16.5" customHeight="1" x14ac:dyDescent="0.25">
      <c r="A229" s="190" t="s">
        <v>7</v>
      </c>
      <c r="B229" s="191" t="s">
        <v>54</v>
      </c>
      <c r="C229" s="11" t="s">
        <v>8</v>
      </c>
      <c r="D229" s="11"/>
      <c r="E229" s="192"/>
      <c r="F229" s="193"/>
      <c r="G229" s="250"/>
      <c r="H229" s="11"/>
      <c r="I229" s="299">
        <f>SUM(I230+I247)</f>
        <v>3217299</v>
      </c>
    </row>
    <row r="230" spans="1:11" ht="31.5" x14ac:dyDescent="0.25">
      <c r="A230" s="84" t="s">
        <v>66</v>
      </c>
      <c r="B230" s="22" t="s">
        <v>54</v>
      </c>
      <c r="C230" s="18" t="s">
        <v>8</v>
      </c>
      <c r="D230" s="18" t="s">
        <v>65</v>
      </c>
      <c r="E230" s="228"/>
      <c r="F230" s="229"/>
      <c r="G230" s="268"/>
      <c r="H230" s="19"/>
      <c r="I230" s="300">
        <f>SUM(I231,I236,I241)</f>
        <v>3217299</v>
      </c>
    </row>
    <row r="231" spans="1:11" ht="47.25" x14ac:dyDescent="0.25">
      <c r="A231" s="67" t="s">
        <v>100</v>
      </c>
      <c r="B231" s="26" t="s">
        <v>54</v>
      </c>
      <c r="C231" s="24" t="s">
        <v>8</v>
      </c>
      <c r="D231" s="24" t="s">
        <v>65</v>
      </c>
      <c r="E231" s="196" t="s">
        <v>382</v>
      </c>
      <c r="F231" s="197" t="s">
        <v>370</v>
      </c>
      <c r="G231" s="252" t="s">
        <v>371</v>
      </c>
      <c r="H231" s="24"/>
      <c r="I231" s="277">
        <f>SUM(I232)</f>
        <v>478018</v>
      </c>
    </row>
    <row r="232" spans="1:11" ht="63" x14ac:dyDescent="0.25">
      <c r="A232" s="68" t="s">
        <v>111</v>
      </c>
      <c r="B232" s="47" t="s">
        <v>54</v>
      </c>
      <c r="C232" s="1" t="s">
        <v>8</v>
      </c>
      <c r="D232" s="1" t="s">
        <v>65</v>
      </c>
      <c r="E232" s="198" t="s">
        <v>383</v>
      </c>
      <c r="F232" s="199" t="s">
        <v>370</v>
      </c>
      <c r="G232" s="253" t="s">
        <v>371</v>
      </c>
      <c r="H232" s="40"/>
      <c r="I232" s="279">
        <f>SUM(I233)</f>
        <v>478018</v>
      </c>
    </row>
    <row r="233" spans="1:11" ht="47.25" x14ac:dyDescent="0.25">
      <c r="A233" s="68" t="s">
        <v>384</v>
      </c>
      <c r="B233" s="47" t="s">
        <v>54</v>
      </c>
      <c r="C233" s="1" t="s">
        <v>8</v>
      </c>
      <c r="D233" s="1" t="s">
        <v>65</v>
      </c>
      <c r="E233" s="198" t="s">
        <v>383</v>
      </c>
      <c r="F233" s="199" t="s">
        <v>8</v>
      </c>
      <c r="G233" s="253" t="s">
        <v>371</v>
      </c>
      <c r="H233" s="40"/>
      <c r="I233" s="279">
        <f>SUM(I234)</f>
        <v>478018</v>
      </c>
    </row>
    <row r="234" spans="1:11" ht="15.75" x14ac:dyDescent="0.25">
      <c r="A234" s="68" t="s">
        <v>102</v>
      </c>
      <c r="B234" s="47" t="s">
        <v>54</v>
      </c>
      <c r="C234" s="1" t="s">
        <v>8</v>
      </c>
      <c r="D234" s="1" t="s">
        <v>65</v>
      </c>
      <c r="E234" s="198" t="s">
        <v>383</v>
      </c>
      <c r="F234" s="199" t="s">
        <v>8</v>
      </c>
      <c r="G234" s="253" t="s">
        <v>385</v>
      </c>
      <c r="H234" s="40"/>
      <c r="I234" s="279">
        <f>SUM(I235)</f>
        <v>478018</v>
      </c>
    </row>
    <row r="235" spans="1:11" ht="31.5" x14ac:dyDescent="0.25">
      <c r="A235" s="378" t="s">
        <v>376</v>
      </c>
      <c r="B235" s="316" t="s">
        <v>54</v>
      </c>
      <c r="C235" s="1" t="s">
        <v>8</v>
      </c>
      <c r="D235" s="1" t="s">
        <v>65</v>
      </c>
      <c r="E235" s="198" t="s">
        <v>383</v>
      </c>
      <c r="F235" s="199" t="s">
        <v>8</v>
      </c>
      <c r="G235" s="253" t="s">
        <v>385</v>
      </c>
      <c r="H235" s="1" t="s">
        <v>14</v>
      </c>
      <c r="I235" s="278">
        <v>478018</v>
      </c>
    </row>
    <row r="236" spans="1:11" s="33" customFormat="1" ht="63" x14ac:dyDescent="0.25">
      <c r="A236" s="67" t="s">
        <v>123</v>
      </c>
      <c r="B236" s="26" t="s">
        <v>54</v>
      </c>
      <c r="C236" s="24" t="s">
        <v>8</v>
      </c>
      <c r="D236" s="24" t="s">
        <v>65</v>
      </c>
      <c r="E236" s="196" t="s">
        <v>188</v>
      </c>
      <c r="F236" s="197" t="s">
        <v>370</v>
      </c>
      <c r="G236" s="252" t="s">
        <v>371</v>
      </c>
      <c r="H236" s="24"/>
      <c r="I236" s="277">
        <f>SUM(I237)</f>
        <v>33480</v>
      </c>
    </row>
    <row r="237" spans="1:11" s="33" customFormat="1" ht="110.25" x14ac:dyDescent="0.25">
      <c r="A237" s="68" t="s">
        <v>135</v>
      </c>
      <c r="B237" s="47" t="s">
        <v>54</v>
      </c>
      <c r="C237" s="1" t="s">
        <v>8</v>
      </c>
      <c r="D237" s="1" t="s">
        <v>65</v>
      </c>
      <c r="E237" s="198" t="s">
        <v>190</v>
      </c>
      <c r="F237" s="199" t="s">
        <v>370</v>
      </c>
      <c r="G237" s="253" t="s">
        <v>371</v>
      </c>
      <c r="H237" s="1"/>
      <c r="I237" s="279">
        <f>SUM(I238)</f>
        <v>33480</v>
      </c>
    </row>
    <row r="238" spans="1:11" s="33" customFormat="1" ht="47.25" x14ac:dyDescent="0.25">
      <c r="A238" s="68" t="s">
        <v>405</v>
      </c>
      <c r="B238" s="47" t="s">
        <v>54</v>
      </c>
      <c r="C238" s="1" t="s">
        <v>8</v>
      </c>
      <c r="D238" s="1" t="s">
        <v>65</v>
      </c>
      <c r="E238" s="198" t="s">
        <v>190</v>
      </c>
      <c r="F238" s="199" t="s">
        <v>8</v>
      </c>
      <c r="G238" s="253" t="s">
        <v>371</v>
      </c>
      <c r="H238" s="1"/>
      <c r="I238" s="279">
        <f>SUM(I239)</f>
        <v>33480</v>
      </c>
    </row>
    <row r="239" spans="1:11" s="33" customFormat="1" ht="31.5" x14ac:dyDescent="0.25">
      <c r="A239" s="2" t="s">
        <v>94</v>
      </c>
      <c r="B239" s="108" t="s">
        <v>54</v>
      </c>
      <c r="C239" s="1" t="s">
        <v>8</v>
      </c>
      <c r="D239" s="1" t="s">
        <v>65</v>
      </c>
      <c r="E239" s="198" t="s">
        <v>190</v>
      </c>
      <c r="F239" s="199" t="s">
        <v>8</v>
      </c>
      <c r="G239" s="253" t="s">
        <v>428</v>
      </c>
      <c r="H239" s="1"/>
      <c r="I239" s="279">
        <f>SUM(I240)</f>
        <v>33480</v>
      </c>
    </row>
    <row r="240" spans="1:11" s="33" customFormat="1" ht="31.5" x14ac:dyDescent="0.25">
      <c r="A240" s="378" t="s">
        <v>376</v>
      </c>
      <c r="B240" s="316" t="s">
        <v>54</v>
      </c>
      <c r="C240" s="1" t="s">
        <v>8</v>
      </c>
      <c r="D240" s="1" t="s">
        <v>65</v>
      </c>
      <c r="E240" s="198" t="s">
        <v>190</v>
      </c>
      <c r="F240" s="199" t="s">
        <v>8</v>
      </c>
      <c r="G240" s="253" t="s">
        <v>428</v>
      </c>
      <c r="H240" s="1" t="s">
        <v>14</v>
      </c>
      <c r="I240" s="301">
        <v>33480</v>
      </c>
    </row>
    <row r="241" spans="1:9" ht="47.25" x14ac:dyDescent="0.25">
      <c r="A241" s="23" t="s">
        <v>115</v>
      </c>
      <c r="B241" s="26" t="s">
        <v>54</v>
      </c>
      <c r="C241" s="24" t="s">
        <v>8</v>
      </c>
      <c r="D241" s="24" t="s">
        <v>65</v>
      </c>
      <c r="E241" s="196" t="s">
        <v>196</v>
      </c>
      <c r="F241" s="197" t="s">
        <v>370</v>
      </c>
      <c r="G241" s="252" t="s">
        <v>371</v>
      </c>
      <c r="H241" s="24"/>
      <c r="I241" s="277">
        <f>SUM(I242)</f>
        <v>2705801</v>
      </c>
    </row>
    <row r="242" spans="1:9" ht="63" x14ac:dyDescent="0.25">
      <c r="A242" s="2" t="s">
        <v>116</v>
      </c>
      <c r="B242" s="108" t="s">
        <v>54</v>
      </c>
      <c r="C242" s="1" t="s">
        <v>8</v>
      </c>
      <c r="D242" s="1" t="s">
        <v>65</v>
      </c>
      <c r="E242" s="198" t="s">
        <v>197</v>
      </c>
      <c r="F242" s="199" t="s">
        <v>370</v>
      </c>
      <c r="G242" s="253" t="s">
        <v>371</v>
      </c>
      <c r="H242" s="1"/>
      <c r="I242" s="279">
        <f>SUM(I243)</f>
        <v>2705801</v>
      </c>
    </row>
    <row r="243" spans="1:9" ht="78.75" x14ac:dyDescent="0.25">
      <c r="A243" s="2" t="s">
        <v>429</v>
      </c>
      <c r="B243" s="108" t="s">
        <v>54</v>
      </c>
      <c r="C243" s="1" t="s">
        <v>8</v>
      </c>
      <c r="D243" s="1" t="s">
        <v>65</v>
      </c>
      <c r="E243" s="198" t="s">
        <v>197</v>
      </c>
      <c r="F243" s="199" t="s">
        <v>8</v>
      </c>
      <c r="G243" s="253" t="s">
        <v>371</v>
      </c>
      <c r="H243" s="1"/>
      <c r="I243" s="279">
        <f>SUM(I244)</f>
        <v>2705801</v>
      </c>
    </row>
    <row r="244" spans="1:9" ht="31.5" x14ac:dyDescent="0.25">
      <c r="A244" s="2" t="s">
        <v>74</v>
      </c>
      <c r="B244" s="108" t="s">
        <v>54</v>
      </c>
      <c r="C244" s="1" t="s">
        <v>8</v>
      </c>
      <c r="D244" s="1" t="s">
        <v>65</v>
      </c>
      <c r="E244" s="198" t="s">
        <v>197</v>
      </c>
      <c r="F244" s="199" t="s">
        <v>8</v>
      </c>
      <c r="G244" s="253" t="s">
        <v>372</v>
      </c>
      <c r="H244" s="1"/>
      <c r="I244" s="279">
        <f>SUM(I245:I246)</f>
        <v>2705801</v>
      </c>
    </row>
    <row r="245" spans="1:9" ht="63" x14ac:dyDescent="0.25">
      <c r="A245" s="75" t="s">
        <v>75</v>
      </c>
      <c r="B245" s="108" t="s">
        <v>54</v>
      </c>
      <c r="C245" s="1" t="s">
        <v>8</v>
      </c>
      <c r="D245" s="1" t="s">
        <v>65</v>
      </c>
      <c r="E245" s="198" t="s">
        <v>197</v>
      </c>
      <c r="F245" s="199" t="s">
        <v>8</v>
      </c>
      <c r="G245" s="253" t="s">
        <v>372</v>
      </c>
      <c r="H245" s="1" t="s">
        <v>11</v>
      </c>
      <c r="I245" s="301">
        <v>2704546</v>
      </c>
    </row>
    <row r="246" spans="1:9" ht="15.75" x14ac:dyDescent="0.25">
      <c r="A246" s="2" t="s">
        <v>16</v>
      </c>
      <c r="B246" s="108" t="s">
        <v>54</v>
      </c>
      <c r="C246" s="1" t="s">
        <v>8</v>
      </c>
      <c r="D246" s="1" t="s">
        <v>65</v>
      </c>
      <c r="E246" s="198" t="s">
        <v>197</v>
      </c>
      <c r="F246" s="199" t="s">
        <v>8</v>
      </c>
      <c r="G246" s="253" t="s">
        <v>372</v>
      </c>
      <c r="H246" s="1" t="s">
        <v>15</v>
      </c>
      <c r="I246" s="301">
        <v>1255</v>
      </c>
    </row>
    <row r="247" spans="1:9" ht="15.75" x14ac:dyDescent="0.25">
      <c r="A247" s="17" t="s">
        <v>20</v>
      </c>
      <c r="B247" s="22" t="s">
        <v>54</v>
      </c>
      <c r="C247" s="18" t="s">
        <v>8</v>
      </c>
      <c r="D247" s="18">
        <v>13</v>
      </c>
      <c r="E247" s="194"/>
      <c r="F247" s="195"/>
      <c r="G247" s="251"/>
      <c r="H247" s="18"/>
      <c r="I247" s="300">
        <f>SUM(I248)</f>
        <v>0</v>
      </c>
    </row>
    <row r="248" spans="1:9" ht="31.5" x14ac:dyDescent="0.25">
      <c r="A248" s="67" t="s">
        <v>21</v>
      </c>
      <c r="B248" s="26" t="s">
        <v>54</v>
      </c>
      <c r="C248" s="24" t="s">
        <v>8</v>
      </c>
      <c r="D248" s="26">
        <v>13</v>
      </c>
      <c r="E248" s="200" t="s">
        <v>182</v>
      </c>
      <c r="F248" s="201" t="s">
        <v>370</v>
      </c>
      <c r="G248" s="254" t="s">
        <v>371</v>
      </c>
      <c r="H248" s="24"/>
      <c r="I248" s="277">
        <f>SUM(I249)</f>
        <v>0</v>
      </c>
    </row>
    <row r="249" spans="1:9" ht="17.25" customHeight="1" x14ac:dyDescent="0.25">
      <c r="A249" s="75" t="s">
        <v>82</v>
      </c>
      <c r="B249" s="108" t="s">
        <v>54</v>
      </c>
      <c r="C249" s="1" t="s">
        <v>8</v>
      </c>
      <c r="D249" s="108">
        <v>13</v>
      </c>
      <c r="E249" s="204" t="s">
        <v>183</v>
      </c>
      <c r="F249" s="205" t="s">
        <v>370</v>
      </c>
      <c r="G249" s="256" t="s">
        <v>371</v>
      </c>
      <c r="H249" s="1"/>
      <c r="I249" s="279">
        <f>SUM(I250)</f>
        <v>0</v>
      </c>
    </row>
    <row r="250" spans="1:9" ht="30.75" customHeight="1" x14ac:dyDescent="0.25">
      <c r="A250" s="2" t="s">
        <v>96</v>
      </c>
      <c r="B250" s="108" t="s">
        <v>54</v>
      </c>
      <c r="C250" s="1" t="s">
        <v>8</v>
      </c>
      <c r="D250" s="108">
        <v>13</v>
      </c>
      <c r="E250" s="204" t="s">
        <v>183</v>
      </c>
      <c r="F250" s="205" t="s">
        <v>370</v>
      </c>
      <c r="G250" s="256" t="s">
        <v>406</v>
      </c>
      <c r="H250" s="1"/>
      <c r="I250" s="279">
        <f>SUM(I251)</f>
        <v>0</v>
      </c>
    </row>
    <row r="251" spans="1:9" ht="15.75" customHeight="1" x14ac:dyDescent="0.25">
      <c r="A251" s="2" t="s">
        <v>16</v>
      </c>
      <c r="B251" s="108" t="s">
        <v>54</v>
      </c>
      <c r="C251" s="1" t="s">
        <v>8</v>
      </c>
      <c r="D251" s="108">
        <v>13</v>
      </c>
      <c r="E251" s="204" t="s">
        <v>183</v>
      </c>
      <c r="F251" s="205" t="s">
        <v>370</v>
      </c>
      <c r="G251" s="256" t="s">
        <v>406</v>
      </c>
      <c r="H251" s="1" t="s">
        <v>15</v>
      </c>
      <c r="I251" s="301"/>
    </row>
    <row r="252" spans="1:9" ht="47.25" x14ac:dyDescent="0.25">
      <c r="A252" s="99" t="s">
        <v>44</v>
      </c>
      <c r="B252" s="15" t="s">
        <v>54</v>
      </c>
      <c r="C252" s="15">
        <v>14</v>
      </c>
      <c r="D252" s="15"/>
      <c r="E252" s="226"/>
      <c r="F252" s="227"/>
      <c r="G252" s="267"/>
      <c r="H252" s="11"/>
      <c r="I252" s="299">
        <f>SUM(I253+I259)</f>
        <v>6151349</v>
      </c>
    </row>
    <row r="253" spans="1:9" ht="31.5" x14ac:dyDescent="0.25">
      <c r="A253" s="96" t="s">
        <v>45</v>
      </c>
      <c r="B253" s="22" t="s">
        <v>54</v>
      </c>
      <c r="C253" s="22">
        <v>14</v>
      </c>
      <c r="D253" s="18" t="s">
        <v>8</v>
      </c>
      <c r="E253" s="228"/>
      <c r="F253" s="229"/>
      <c r="G253" s="268"/>
      <c r="H253" s="18"/>
      <c r="I253" s="300">
        <f>SUM(I254)</f>
        <v>5784349</v>
      </c>
    </row>
    <row r="254" spans="1:9" ht="47.25" x14ac:dyDescent="0.25">
      <c r="A254" s="89" t="s">
        <v>115</v>
      </c>
      <c r="B254" s="26" t="s">
        <v>54</v>
      </c>
      <c r="C254" s="26">
        <v>14</v>
      </c>
      <c r="D254" s="24" t="s">
        <v>8</v>
      </c>
      <c r="E254" s="196" t="s">
        <v>196</v>
      </c>
      <c r="F254" s="197" t="s">
        <v>370</v>
      </c>
      <c r="G254" s="252" t="s">
        <v>371</v>
      </c>
      <c r="H254" s="24"/>
      <c r="I254" s="277">
        <f>SUM(I255)</f>
        <v>5784349</v>
      </c>
    </row>
    <row r="255" spans="1:9" ht="63" x14ac:dyDescent="0.25">
      <c r="A255" s="88" t="s">
        <v>160</v>
      </c>
      <c r="B255" s="108" t="s">
        <v>54</v>
      </c>
      <c r="C255" s="108">
        <v>14</v>
      </c>
      <c r="D255" s="1" t="s">
        <v>8</v>
      </c>
      <c r="E255" s="198" t="s">
        <v>200</v>
      </c>
      <c r="F255" s="199" t="s">
        <v>370</v>
      </c>
      <c r="G255" s="253" t="s">
        <v>371</v>
      </c>
      <c r="H255" s="1"/>
      <c r="I255" s="279">
        <f>SUM(I256)</f>
        <v>5784349</v>
      </c>
    </row>
    <row r="256" spans="1:9" ht="34.5" customHeight="1" x14ac:dyDescent="0.25">
      <c r="A256" s="88" t="s">
        <v>440</v>
      </c>
      <c r="B256" s="108" t="s">
        <v>54</v>
      </c>
      <c r="C256" s="108">
        <v>14</v>
      </c>
      <c r="D256" s="1" t="s">
        <v>8</v>
      </c>
      <c r="E256" s="198" t="s">
        <v>200</v>
      </c>
      <c r="F256" s="199" t="s">
        <v>10</v>
      </c>
      <c r="G256" s="253" t="s">
        <v>371</v>
      </c>
      <c r="H256" s="1"/>
      <c r="I256" s="279">
        <f>SUM(I257)</f>
        <v>5784349</v>
      </c>
    </row>
    <row r="257" spans="1:9" ht="47.25" x14ac:dyDescent="0.25">
      <c r="A257" s="88" t="s">
        <v>441</v>
      </c>
      <c r="B257" s="108" t="s">
        <v>54</v>
      </c>
      <c r="C257" s="108">
        <v>14</v>
      </c>
      <c r="D257" s="1" t="s">
        <v>8</v>
      </c>
      <c r="E257" s="198" t="s">
        <v>200</v>
      </c>
      <c r="F257" s="199" t="s">
        <v>10</v>
      </c>
      <c r="G257" s="253" t="s">
        <v>442</v>
      </c>
      <c r="H257" s="1"/>
      <c r="I257" s="279">
        <f>SUM(I258)</f>
        <v>5784349</v>
      </c>
    </row>
    <row r="258" spans="1:9" ht="15.75" x14ac:dyDescent="0.25">
      <c r="A258" s="88" t="s">
        <v>19</v>
      </c>
      <c r="B258" s="108" t="s">
        <v>54</v>
      </c>
      <c r="C258" s="108">
        <v>14</v>
      </c>
      <c r="D258" s="1" t="s">
        <v>8</v>
      </c>
      <c r="E258" s="198" t="s">
        <v>200</v>
      </c>
      <c r="F258" s="199" t="s">
        <v>10</v>
      </c>
      <c r="G258" s="253" t="s">
        <v>442</v>
      </c>
      <c r="H258" s="1" t="s">
        <v>64</v>
      </c>
      <c r="I258" s="278">
        <v>5784349</v>
      </c>
    </row>
    <row r="259" spans="1:9" ht="15.75" x14ac:dyDescent="0.25">
      <c r="A259" s="96" t="s">
        <v>165</v>
      </c>
      <c r="B259" s="22" t="s">
        <v>54</v>
      </c>
      <c r="C259" s="22">
        <v>14</v>
      </c>
      <c r="D259" s="18" t="s">
        <v>13</v>
      </c>
      <c r="E259" s="228"/>
      <c r="F259" s="229"/>
      <c r="G259" s="268"/>
      <c r="H259" s="19"/>
      <c r="I259" s="300">
        <f>SUM(I260)</f>
        <v>367000</v>
      </c>
    </row>
    <row r="260" spans="1:9" ht="47.25" x14ac:dyDescent="0.25">
      <c r="A260" s="89" t="s">
        <v>115</v>
      </c>
      <c r="B260" s="26" t="s">
        <v>54</v>
      </c>
      <c r="C260" s="26">
        <v>14</v>
      </c>
      <c r="D260" s="24" t="s">
        <v>13</v>
      </c>
      <c r="E260" s="196" t="s">
        <v>196</v>
      </c>
      <c r="F260" s="197" t="s">
        <v>370</v>
      </c>
      <c r="G260" s="252" t="s">
        <v>371</v>
      </c>
      <c r="H260" s="24"/>
      <c r="I260" s="277">
        <f>SUM(I261)</f>
        <v>367000</v>
      </c>
    </row>
    <row r="261" spans="1:9" ht="63" x14ac:dyDescent="0.25">
      <c r="A261" s="88" t="s">
        <v>160</v>
      </c>
      <c r="B261" s="108" t="s">
        <v>54</v>
      </c>
      <c r="C261" s="108">
        <v>14</v>
      </c>
      <c r="D261" s="1" t="s">
        <v>13</v>
      </c>
      <c r="E261" s="198" t="s">
        <v>200</v>
      </c>
      <c r="F261" s="199" t="s">
        <v>370</v>
      </c>
      <c r="G261" s="253" t="s">
        <v>371</v>
      </c>
      <c r="H261" s="65"/>
      <c r="I261" s="279">
        <f>SUM(I262)</f>
        <v>367000</v>
      </c>
    </row>
    <row r="262" spans="1:9" ht="34.5" customHeight="1" x14ac:dyDescent="0.25">
      <c r="A262" s="237" t="s">
        <v>443</v>
      </c>
      <c r="B262" s="63" t="s">
        <v>54</v>
      </c>
      <c r="C262" s="108">
        <v>14</v>
      </c>
      <c r="D262" s="1" t="s">
        <v>13</v>
      </c>
      <c r="E262" s="212" t="s">
        <v>200</v>
      </c>
      <c r="F262" s="213" t="s">
        <v>18</v>
      </c>
      <c r="G262" s="260" t="s">
        <v>371</v>
      </c>
      <c r="H262" s="238"/>
      <c r="I262" s="279">
        <f>SUM(I263)</f>
        <v>367000</v>
      </c>
    </row>
    <row r="263" spans="1:9" ht="31.5" x14ac:dyDescent="0.25">
      <c r="A263" s="91" t="s">
        <v>598</v>
      </c>
      <c r="B263" s="63" t="s">
        <v>54</v>
      </c>
      <c r="C263" s="108">
        <v>14</v>
      </c>
      <c r="D263" s="1" t="s">
        <v>13</v>
      </c>
      <c r="E263" s="212" t="s">
        <v>200</v>
      </c>
      <c r="F263" s="213" t="s">
        <v>18</v>
      </c>
      <c r="G263" s="260" t="s">
        <v>444</v>
      </c>
      <c r="H263" s="238"/>
      <c r="I263" s="279">
        <f>SUM(I264)</f>
        <v>367000</v>
      </c>
    </row>
    <row r="264" spans="1:9" ht="15.75" x14ac:dyDescent="0.25">
      <c r="A264" s="97" t="s">
        <v>19</v>
      </c>
      <c r="B264" s="44" t="s">
        <v>54</v>
      </c>
      <c r="C264" s="108">
        <v>14</v>
      </c>
      <c r="D264" s="1" t="s">
        <v>13</v>
      </c>
      <c r="E264" s="212" t="s">
        <v>200</v>
      </c>
      <c r="F264" s="213" t="s">
        <v>18</v>
      </c>
      <c r="G264" s="260" t="s">
        <v>444</v>
      </c>
      <c r="H264" s="32" t="s">
        <v>64</v>
      </c>
      <c r="I264" s="303">
        <v>367000</v>
      </c>
    </row>
    <row r="265" spans="1:9" ht="18.75" customHeight="1" x14ac:dyDescent="0.25">
      <c r="A265" s="329" t="s">
        <v>51</v>
      </c>
      <c r="B265" s="330" t="s">
        <v>52</v>
      </c>
      <c r="C265" s="331"/>
      <c r="D265" s="332"/>
      <c r="E265" s="333"/>
      <c r="F265" s="334"/>
      <c r="G265" s="335"/>
      <c r="H265" s="336"/>
      <c r="I265" s="315">
        <f>SUM(I266)</f>
        <v>1304372</v>
      </c>
    </row>
    <row r="266" spans="1:9" ht="18.75" customHeight="1" x14ac:dyDescent="0.25">
      <c r="A266" s="190" t="s">
        <v>7</v>
      </c>
      <c r="B266" s="191" t="s">
        <v>52</v>
      </c>
      <c r="C266" s="11" t="s">
        <v>8</v>
      </c>
      <c r="D266" s="11"/>
      <c r="E266" s="192"/>
      <c r="F266" s="193"/>
      <c r="G266" s="250"/>
      <c r="H266" s="11"/>
      <c r="I266" s="299">
        <f>SUM(I267)</f>
        <v>1304372</v>
      </c>
    </row>
    <row r="267" spans="1:9" ht="47.25" x14ac:dyDescent="0.25">
      <c r="A267" s="17" t="s">
        <v>12</v>
      </c>
      <c r="B267" s="22" t="s">
        <v>52</v>
      </c>
      <c r="C267" s="18" t="s">
        <v>8</v>
      </c>
      <c r="D267" s="18" t="s">
        <v>13</v>
      </c>
      <c r="E267" s="228"/>
      <c r="F267" s="229"/>
      <c r="G267" s="268"/>
      <c r="H267" s="19"/>
      <c r="I267" s="300">
        <f>SUM(I268,I273)</f>
        <v>1304372</v>
      </c>
    </row>
    <row r="268" spans="1:9" ht="47.25" x14ac:dyDescent="0.25">
      <c r="A268" s="67" t="s">
        <v>100</v>
      </c>
      <c r="B268" s="26" t="s">
        <v>52</v>
      </c>
      <c r="C268" s="24" t="s">
        <v>8</v>
      </c>
      <c r="D268" s="24" t="s">
        <v>13</v>
      </c>
      <c r="E268" s="206" t="s">
        <v>382</v>
      </c>
      <c r="F268" s="207" t="s">
        <v>370</v>
      </c>
      <c r="G268" s="257" t="s">
        <v>371</v>
      </c>
      <c r="H268" s="24"/>
      <c r="I268" s="277">
        <f>SUM(I269)</f>
        <v>125700</v>
      </c>
    </row>
    <row r="269" spans="1:9" ht="63" x14ac:dyDescent="0.25">
      <c r="A269" s="68" t="s">
        <v>101</v>
      </c>
      <c r="B269" s="47" t="s">
        <v>52</v>
      </c>
      <c r="C269" s="1" t="s">
        <v>8</v>
      </c>
      <c r="D269" s="1" t="s">
        <v>13</v>
      </c>
      <c r="E269" s="208" t="s">
        <v>383</v>
      </c>
      <c r="F269" s="209" t="s">
        <v>370</v>
      </c>
      <c r="G269" s="258" t="s">
        <v>371</v>
      </c>
      <c r="H269" s="40"/>
      <c r="I269" s="279">
        <f>SUM(I270)</f>
        <v>125700</v>
      </c>
    </row>
    <row r="270" spans="1:9" ht="47.25" x14ac:dyDescent="0.25">
      <c r="A270" s="68" t="s">
        <v>384</v>
      </c>
      <c r="B270" s="47" t="s">
        <v>52</v>
      </c>
      <c r="C270" s="1" t="s">
        <v>8</v>
      </c>
      <c r="D270" s="1" t="s">
        <v>13</v>
      </c>
      <c r="E270" s="208" t="s">
        <v>383</v>
      </c>
      <c r="F270" s="209" t="s">
        <v>8</v>
      </c>
      <c r="G270" s="258" t="s">
        <v>371</v>
      </c>
      <c r="H270" s="40"/>
      <c r="I270" s="279">
        <f>SUM(I271)</f>
        <v>125700</v>
      </c>
    </row>
    <row r="271" spans="1:9" ht="16.5" customHeight="1" x14ac:dyDescent="0.25">
      <c r="A271" s="68" t="s">
        <v>102</v>
      </c>
      <c r="B271" s="47" t="s">
        <v>52</v>
      </c>
      <c r="C271" s="1" t="s">
        <v>8</v>
      </c>
      <c r="D271" s="1" t="s">
        <v>13</v>
      </c>
      <c r="E271" s="208" t="s">
        <v>383</v>
      </c>
      <c r="F271" s="209" t="s">
        <v>8</v>
      </c>
      <c r="G271" s="258" t="s">
        <v>385</v>
      </c>
      <c r="H271" s="40"/>
      <c r="I271" s="279">
        <f>SUM(I272)</f>
        <v>125700</v>
      </c>
    </row>
    <row r="272" spans="1:9" ht="30.75" customHeight="1" x14ac:dyDescent="0.25">
      <c r="A272" s="377" t="s">
        <v>376</v>
      </c>
      <c r="B272" s="316" t="s">
        <v>52</v>
      </c>
      <c r="C272" s="1" t="s">
        <v>8</v>
      </c>
      <c r="D272" s="1" t="s">
        <v>13</v>
      </c>
      <c r="E272" s="208" t="s">
        <v>383</v>
      </c>
      <c r="F272" s="209" t="s">
        <v>8</v>
      </c>
      <c r="G272" s="258" t="s">
        <v>385</v>
      </c>
      <c r="H272" s="1" t="s">
        <v>14</v>
      </c>
      <c r="I272" s="278">
        <v>125700</v>
      </c>
    </row>
    <row r="273" spans="1:11" ht="31.5" x14ac:dyDescent="0.25">
      <c r="A273" s="23" t="s">
        <v>103</v>
      </c>
      <c r="B273" s="26" t="s">
        <v>52</v>
      </c>
      <c r="C273" s="24" t="s">
        <v>8</v>
      </c>
      <c r="D273" s="24" t="s">
        <v>13</v>
      </c>
      <c r="E273" s="196" t="s">
        <v>201</v>
      </c>
      <c r="F273" s="197" t="s">
        <v>370</v>
      </c>
      <c r="G273" s="252" t="s">
        <v>371</v>
      </c>
      <c r="H273" s="24"/>
      <c r="I273" s="277">
        <f>SUM(I274+I277)</f>
        <v>1178672</v>
      </c>
    </row>
    <row r="274" spans="1:11" ht="31.5" x14ac:dyDescent="0.25">
      <c r="A274" s="2" t="s">
        <v>104</v>
      </c>
      <c r="B274" s="108" t="s">
        <v>52</v>
      </c>
      <c r="C274" s="1" t="s">
        <v>8</v>
      </c>
      <c r="D274" s="1" t="s">
        <v>13</v>
      </c>
      <c r="E274" s="198" t="s">
        <v>202</v>
      </c>
      <c r="F274" s="199" t="s">
        <v>370</v>
      </c>
      <c r="G274" s="253" t="s">
        <v>371</v>
      </c>
      <c r="H274" s="1"/>
      <c r="I274" s="279">
        <f>SUM(I275)</f>
        <v>722340</v>
      </c>
    </row>
    <row r="275" spans="1:11" ht="31.5" x14ac:dyDescent="0.25">
      <c r="A275" s="2" t="s">
        <v>74</v>
      </c>
      <c r="B275" s="108" t="s">
        <v>52</v>
      </c>
      <c r="C275" s="1" t="s">
        <v>8</v>
      </c>
      <c r="D275" s="1" t="s">
        <v>13</v>
      </c>
      <c r="E275" s="198" t="s">
        <v>202</v>
      </c>
      <c r="F275" s="199" t="s">
        <v>370</v>
      </c>
      <c r="G275" s="253" t="s">
        <v>372</v>
      </c>
      <c r="H275" s="1"/>
      <c r="I275" s="279">
        <f>SUM(I276)</f>
        <v>722340</v>
      </c>
    </row>
    <row r="276" spans="1:11" ht="63" x14ac:dyDescent="0.25">
      <c r="A276" s="75" t="s">
        <v>75</v>
      </c>
      <c r="B276" s="108" t="s">
        <v>52</v>
      </c>
      <c r="C276" s="1" t="s">
        <v>8</v>
      </c>
      <c r="D276" s="1" t="s">
        <v>13</v>
      </c>
      <c r="E276" s="198" t="s">
        <v>202</v>
      </c>
      <c r="F276" s="199" t="s">
        <v>370</v>
      </c>
      <c r="G276" s="253" t="s">
        <v>372</v>
      </c>
      <c r="H276" s="1" t="s">
        <v>11</v>
      </c>
      <c r="I276" s="301">
        <v>722340</v>
      </c>
    </row>
    <row r="277" spans="1:11" ht="15.75" x14ac:dyDescent="0.25">
      <c r="A277" s="75" t="s">
        <v>599</v>
      </c>
      <c r="B277" s="108" t="s">
        <v>52</v>
      </c>
      <c r="C277" s="1" t="s">
        <v>8</v>
      </c>
      <c r="D277" s="1" t="s">
        <v>13</v>
      </c>
      <c r="E277" s="198" t="s">
        <v>600</v>
      </c>
      <c r="F277" s="199" t="s">
        <v>370</v>
      </c>
      <c r="G277" s="253" t="s">
        <v>371</v>
      </c>
      <c r="H277" s="1"/>
      <c r="I277" s="276">
        <f>SUM(I278)</f>
        <v>456332</v>
      </c>
    </row>
    <row r="278" spans="1:11" ht="31.5" x14ac:dyDescent="0.25">
      <c r="A278" s="75" t="s">
        <v>601</v>
      </c>
      <c r="B278" s="108" t="s">
        <v>52</v>
      </c>
      <c r="C278" s="1" t="s">
        <v>8</v>
      </c>
      <c r="D278" s="1" t="s">
        <v>13</v>
      </c>
      <c r="E278" s="198" t="s">
        <v>600</v>
      </c>
      <c r="F278" s="199" t="s">
        <v>370</v>
      </c>
      <c r="G278" s="253" t="s">
        <v>602</v>
      </c>
      <c r="H278" s="1"/>
      <c r="I278" s="276">
        <f>SUM(I279:I280)</f>
        <v>456332</v>
      </c>
    </row>
    <row r="279" spans="1:11" ht="63" x14ac:dyDescent="0.25">
      <c r="A279" s="75" t="s">
        <v>75</v>
      </c>
      <c r="B279" s="108" t="s">
        <v>52</v>
      </c>
      <c r="C279" s="1" t="s">
        <v>8</v>
      </c>
      <c r="D279" s="1" t="s">
        <v>13</v>
      </c>
      <c r="E279" s="198" t="s">
        <v>600</v>
      </c>
      <c r="F279" s="199" t="s">
        <v>370</v>
      </c>
      <c r="G279" s="253" t="s">
        <v>602</v>
      </c>
      <c r="H279" s="1" t="s">
        <v>11</v>
      </c>
      <c r="I279" s="301">
        <v>431332</v>
      </c>
    </row>
    <row r="280" spans="1:11" ht="31.5" x14ac:dyDescent="0.25">
      <c r="A280" s="377" t="s">
        <v>376</v>
      </c>
      <c r="B280" s="108" t="s">
        <v>52</v>
      </c>
      <c r="C280" s="1" t="s">
        <v>8</v>
      </c>
      <c r="D280" s="1" t="s">
        <v>13</v>
      </c>
      <c r="E280" s="198" t="s">
        <v>600</v>
      </c>
      <c r="F280" s="199" t="s">
        <v>370</v>
      </c>
      <c r="G280" s="253" t="s">
        <v>602</v>
      </c>
      <c r="H280" s="1" t="s">
        <v>14</v>
      </c>
      <c r="I280" s="301">
        <v>25000</v>
      </c>
    </row>
    <row r="281" spans="1:11" ht="30" customHeight="1" x14ac:dyDescent="0.25">
      <c r="A281" s="337" t="s">
        <v>49</v>
      </c>
      <c r="B281" s="338" t="s">
        <v>50</v>
      </c>
      <c r="C281" s="331"/>
      <c r="D281" s="339"/>
      <c r="E281" s="340"/>
      <c r="F281" s="341"/>
      <c r="G281" s="335"/>
      <c r="H281" s="336"/>
      <c r="I281" s="315">
        <f>SUM(I289+I443+I282)</f>
        <v>311229094</v>
      </c>
      <c r="J281" s="345"/>
      <c r="K281" s="345"/>
    </row>
    <row r="282" spans="1:11" ht="16.5" customHeight="1" x14ac:dyDescent="0.25">
      <c r="A282" s="216" t="s">
        <v>22</v>
      </c>
      <c r="B282" s="15" t="s">
        <v>50</v>
      </c>
      <c r="C282" s="11" t="s">
        <v>18</v>
      </c>
      <c r="D282" s="15"/>
      <c r="E282" s="217"/>
      <c r="F282" s="218"/>
      <c r="G282" s="261"/>
      <c r="H282" s="11"/>
      <c r="I282" s="299">
        <f t="shared" ref="I282:I287" si="0">SUM(I283)</f>
        <v>119620</v>
      </c>
    </row>
    <row r="283" spans="1:11" ht="17.25" customHeight="1" x14ac:dyDescent="0.25">
      <c r="A283" s="84" t="s">
        <v>23</v>
      </c>
      <c r="B283" s="22" t="s">
        <v>50</v>
      </c>
      <c r="C283" s="18" t="s">
        <v>18</v>
      </c>
      <c r="D283" s="22">
        <v>12</v>
      </c>
      <c r="E283" s="85"/>
      <c r="F283" s="211"/>
      <c r="G283" s="259"/>
      <c r="H283" s="18"/>
      <c r="I283" s="300">
        <f t="shared" si="0"/>
        <v>119620</v>
      </c>
    </row>
    <row r="284" spans="1:11" ht="47.25" x14ac:dyDescent="0.25">
      <c r="A284" s="23" t="s">
        <v>129</v>
      </c>
      <c r="B284" s="26" t="s">
        <v>50</v>
      </c>
      <c r="C284" s="24" t="s">
        <v>18</v>
      </c>
      <c r="D284" s="26">
        <v>12</v>
      </c>
      <c r="E284" s="200" t="s">
        <v>445</v>
      </c>
      <c r="F284" s="201" t="s">
        <v>370</v>
      </c>
      <c r="G284" s="254" t="s">
        <v>371</v>
      </c>
      <c r="H284" s="24"/>
      <c r="I284" s="277">
        <f t="shared" si="0"/>
        <v>119620</v>
      </c>
    </row>
    <row r="285" spans="1:11" ht="63" x14ac:dyDescent="0.25">
      <c r="A285" s="319" t="s">
        <v>130</v>
      </c>
      <c r="B285" s="320" t="s">
        <v>50</v>
      </c>
      <c r="C285" s="4" t="s">
        <v>18</v>
      </c>
      <c r="D285" s="372">
        <v>12</v>
      </c>
      <c r="E285" s="204" t="s">
        <v>192</v>
      </c>
      <c r="F285" s="205" t="s">
        <v>370</v>
      </c>
      <c r="G285" s="256" t="s">
        <v>371</v>
      </c>
      <c r="H285" s="1"/>
      <c r="I285" s="279">
        <f t="shared" si="0"/>
        <v>119620</v>
      </c>
    </row>
    <row r="286" spans="1:11" ht="35.25" customHeight="1" x14ac:dyDescent="0.25">
      <c r="A286" s="379" t="s">
        <v>446</v>
      </c>
      <c r="B286" s="6" t="s">
        <v>50</v>
      </c>
      <c r="C286" s="4" t="s">
        <v>18</v>
      </c>
      <c r="D286" s="372">
        <v>12</v>
      </c>
      <c r="E286" s="204" t="s">
        <v>192</v>
      </c>
      <c r="F286" s="205" t="s">
        <v>8</v>
      </c>
      <c r="G286" s="256" t="s">
        <v>371</v>
      </c>
      <c r="H286" s="5"/>
      <c r="I286" s="279">
        <f t="shared" si="0"/>
        <v>119620</v>
      </c>
    </row>
    <row r="287" spans="1:11" ht="15.75" customHeight="1" x14ac:dyDescent="0.25">
      <c r="A287" s="55" t="s">
        <v>92</v>
      </c>
      <c r="B287" s="108" t="s">
        <v>50</v>
      </c>
      <c r="C287" s="4" t="s">
        <v>18</v>
      </c>
      <c r="D287" s="372">
        <v>12</v>
      </c>
      <c r="E287" s="204" t="s">
        <v>192</v>
      </c>
      <c r="F287" s="205" t="s">
        <v>8</v>
      </c>
      <c r="G287" s="256" t="s">
        <v>447</v>
      </c>
      <c r="H287" s="53"/>
      <c r="I287" s="279">
        <f t="shared" si="0"/>
        <v>119620</v>
      </c>
    </row>
    <row r="288" spans="1:11" ht="30" customHeight="1" x14ac:dyDescent="0.25">
      <c r="A288" s="375" t="s">
        <v>376</v>
      </c>
      <c r="B288" s="6" t="s">
        <v>50</v>
      </c>
      <c r="C288" s="4" t="s">
        <v>18</v>
      </c>
      <c r="D288" s="372">
        <v>12</v>
      </c>
      <c r="E288" s="204" t="s">
        <v>192</v>
      </c>
      <c r="F288" s="205" t="s">
        <v>8</v>
      </c>
      <c r="G288" s="256" t="s">
        <v>447</v>
      </c>
      <c r="H288" s="53" t="s">
        <v>14</v>
      </c>
      <c r="I288" s="278">
        <v>119620</v>
      </c>
    </row>
    <row r="289" spans="1:10" ht="15.75" x14ac:dyDescent="0.25">
      <c r="A289" s="216" t="s">
        <v>24</v>
      </c>
      <c r="B289" s="15" t="s">
        <v>50</v>
      </c>
      <c r="C289" s="11" t="s">
        <v>26</v>
      </c>
      <c r="D289" s="15"/>
      <c r="E289" s="217"/>
      <c r="F289" s="218"/>
      <c r="G289" s="261"/>
      <c r="H289" s="11"/>
      <c r="I289" s="299">
        <f>SUM(I290+I308+I380+I400+I410)</f>
        <v>299537875</v>
      </c>
    </row>
    <row r="290" spans="1:10" ht="15.75" x14ac:dyDescent="0.25">
      <c r="A290" s="84" t="s">
        <v>25</v>
      </c>
      <c r="B290" s="22" t="s">
        <v>50</v>
      </c>
      <c r="C290" s="18" t="s">
        <v>26</v>
      </c>
      <c r="D290" s="18" t="s">
        <v>8</v>
      </c>
      <c r="E290" s="194"/>
      <c r="F290" s="195"/>
      <c r="G290" s="251"/>
      <c r="H290" s="18"/>
      <c r="I290" s="300">
        <f>SUM(I291,I303)</f>
        <v>32557440</v>
      </c>
      <c r="J290" s="345"/>
    </row>
    <row r="291" spans="1:10" ht="31.5" x14ac:dyDescent="0.25">
      <c r="A291" s="23" t="s">
        <v>133</v>
      </c>
      <c r="B291" s="29" t="s">
        <v>50</v>
      </c>
      <c r="C291" s="25" t="s">
        <v>26</v>
      </c>
      <c r="D291" s="25" t="s">
        <v>8</v>
      </c>
      <c r="E291" s="196" t="s">
        <v>448</v>
      </c>
      <c r="F291" s="197" t="s">
        <v>370</v>
      </c>
      <c r="G291" s="252" t="s">
        <v>371</v>
      </c>
      <c r="H291" s="27"/>
      <c r="I291" s="277">
        <f>SUM(I292)</f>
        <v>32404300</v>
      </c>
    </row>
    <row r="292" spans="1:10" ht="47.25" x14ac:dyDescent="0.25">
      <c r="A292" s="2" t="s">
        <v>134</v>
      </c>
      <c r="B292" s="372" t="s">
        <v>50</v>
      </c>
      <c r="C292" s="4" t="s">
        <v>26</v>
      </c>
      <c r="D292" s="4" t="s">
        <v>8</v>
      </c>
      <c r="E292" s="198" t="s">
        <v>203</v>
      </c>
      <c r="F292" s="199" t="s">
        <v>370</v>
      </c>
      <c r="G292" s="253" t="s">
        <v>371</v>
      </c>
      <c r="H292" s="53"/>
      <c r="I292" s="279">
        <f>SUM(I293)</f>
        <v>32404300</v>
      </c>
    </row>
    <row r="293" spans="1:10" ht="15.75" x14ac:dyDescent="0.25">
      <c r="A293" s="2" t="s">
        <v>449</v>
      </c>
      <c r="B293" s="372" t="s">
        <v>50</v>
      </c>
      <c r="C293" s="4" t="s">
        <v>26</v>
      </c>
      <c r="D293" s="4" t="s">
        <v>8</v>
      </c>
      <c r="E293" s="198" t="s">
        <v>203</v>
      </c>
      <c r="F293" s="199" t="s">
        <v>8</v>
      </c>
      <c r="G293" s="253" t="s">
        <v>371</v>
      </c>
      <c r="H293" s="53"/>
      <c r="I293" s="279">
        <f>SUM(I294+I297+I299)</f>
        <v>32404300</v>
      </c>
    </row>
    <row r="294" spans="1:10" ht="94.5" x14ac:dyDescent="0.25">
      <c r="A294" s="2" t="s">
        <v>450</v>
      </c>
      <c r="B294" s="372" t="s">
        <v>50</v>
      </c>
      <c r="C294" s="4" t="s">
        <v>26</v>
      </c>
      <c r="D294" s="4" t="s">
        <v>8</v>
      </c>
      <c r="E294" s="198" t="s">
        <v>203</v>
      </c>
      <c r="F294" s="199" t="s">
        <v>8</v>
      </c>
      <c r="G294" s="253" t="s">
        <v>451</v>
      </c>
      <c r="H294" s="1"/>
      <c r="I294" s="279">
        <f>SUM(I295:I296)</f>
        <v>18826009</v>
      </c>
    </row>
    <row r="295" spans="1:10" ht="63" x14ac:dyDescent="0.25">
      <c r="A295" s="88" t="s">
        <v>75</v>
      </c>
      <c r="B295" s="108" t="s">
        <v>50</v>
      </c>
      <c r="C295" s="4" t="s">
        <v>26</v>
      </c>
      <c r="D295" s="4" t="s">
        <v>8</v>
      </c>
      <c r="E295" s="198" t="s">
        <v>203</v>
      </c>
      <c r="F295" s="199" t="s">
        <v>8</v>
      </c>
      <c r="G295" s="253" t="s">
        <v>451</v>
      </c>
      <c r="H295" s="5" t="s">
        <v>11</v>
      </c>
      <c r="I295" s="278">
        <v>18595638</v>
      </c>
    </row>
    <row r="296" spans="1:10" ht="31.5" x14ac:dyDescent="0.25">
      <c r="A296" s="375" t="s">
        <v>376</v>
      </c>
      <c r="B296" s="6" t="s">
        <v>50</v>
      </c>
      <c r="C296" s="4" t="s">
        <v>26</v>
      </c>
      <c r="D296" s="4" t="s">
        <v>8</v>
      </c>
      <c r="E296" s="198" t="s">
        <v>203</v>
      </c>
      <c r="F296" s="199" t="s">
        <v>8</v>
      </c>
      <c r="G296" s="253" t="s">
        <v>451</v>
      </c>
      <c r="H296" s="5" t="s">
        <v>14</v>
      </c>
      <c r="I296" s="278">
        <v>230371</v>
      </c>
    </row>
    <row r="297" spans="1:10" ht="31.5" hidden="1" x14ac:dyDescent="0.25">
      <c r="A297" s="389" t="s">
        <v>695</v>
      </c>
      <c r="B297" s="6" t="s">
        <v>50</v>
      </c>
      <c r="C297" s="4" t="s">
        <v>26</v>
      </c>
      <c r="D297" s="4" t="s">
        <v>8</v>
      </c>
      <c r="E297" s="198" t="s">
        <v>203</v>
      </c>
      <c r="F297" s="199" t="s">
        <v>8</v>
      </c>
      <c r="G297" s="253" t="s">
        <v>696</v>
      </c>
      <c r="H297" s="5"/>
      <c r="I297" s="279">
        <f>SUM(I298)</f>
        <v>0</v>
      </c>
    </row>
    <row r="298" spans="1:10" ht="31.5" hidden="1" x14ac:dyDescent="0.25">
      <c r="A298" s="375" t="s">
        <v>376</v>
      </c>
      <c r="B298" s="6" t="s">
        <v>50</v>
      </c>
      <c r="C298" s="4" t="s">
        <v>26</v>
      </c>
      <c r="D298" s="4" t="s">
        <v>8</v>
      </c>
      <c r="E298" s="198" t="s">
        <v>203</v>
      </c>
      <c r="F298" s="199" t="s">
        <v>8</v>
      </c>
      <c r="G298" s="253" t="s">
        <v>696</v>
      </c>
      <c r="H298" s="5" t="s">
        <v>14</v>
      </c>
      <c r="I298" s="278"/>
    </row>
    <row r="299" spans="1:10" ht="31.5" x14ac:dyDescent="0.25">
      <c r="A299" s="2" t="s">
        <v>83</v>
      </c>
      <c r="B299" s="372" t="s">
        <v>50</v>
      </c>
      <c r="C299" s="4" t="s">
        <v>26</v>
      </c>
      <c r="D299" s="4" t="s">
        <v>8</v>
      </c>
      <c r="E299" s="198" t="s">
        <v>203</v>
      </c>
      <c r="F299" s="199" t="s">
        <v>8</v>
      </c>
      <c r="G299" s="253" t="s">
        <v>410</v>
      </c>
      <c r="H299" s="53"/>
      <c r="I299" s="279">
        <f>SUM(I300:I302)</f>
        <v>13578291</v>
      </c>
    </row>
    <row r="300" spans="1:10" ht="63" x14ac:dyDescent="0.25">
      <c r="A300" s="88" t="s">
        <v>75</v>
      </c>
      <c r="B300" s="108" t="s">
        <v>50</v>
      </c>
      <c r="C300" s="4" t="s">
        <v>26</v>
      </c>
      <c r="D300" s="4" t="s">
        <v>8</v>
      </c>
      <c r="E300" s="198" t="s">
        <v>203</v>
      </c>
      <c r="F300" s="199" t="s">
        <v>8</v>
      </c>
      <c r="G300" s="253" t="s">
        <v>410</v>
      </c>
      <c r="H300" s="53" t="s">
        <v>11</v>
      </c>
      <c r="I300" s="278">
        <v>5808263</v>
      </c>
    </row>
    <row r="301" spans="1:10" ht="31.5" x14ac:dyDescent="0.25">
      <c r="A301" s="375" t="s">
        <v>376</v>
      </c>
      <c r="B301" s="6" t="s">
        <v>50</v>
      </c>
      <c r="C301" s="4" t="s">
        <v>26</v>
      </c>
      <c r="D301" s="4" t="s">
        <v>8</v>
      </c>
      <c r="E301" s="198" t="s">
        <v>203</v>
      </c>
      <c r="F301" s="199" t="s">
        <v>8</v>
      </c>
      <c r="G301" s="253" t="s">
        <v>410</v>
      </c>
      <c r="H301" s="53" t="s">
        <v>14</v>
      </c>
      <c r="I301" s="278">
        <v>7208667</v>
      </c>
    </row>
    <row r="302" spans="1:10" ht="15.75" x14ac:dyDescent="0.25">
      <c r="A302" s="2" t="s">
        <v>16</v>
      </c>
      <c r="B302" s="372" t="s">
        <v>50</v>
      </c>
      <c r="C302" s="4" t="s">
        <v>26</v>
      </c>
      <c r="D302" s="4" t="s">
        <v>8</v>
      </c>
      <c r="E302" s="198" t="s">
        <v>203</v>
      </c>
      <c r="F302" s="199" t="s">
        <v>8</v>
      </c>
      <c r="G302" s="253" t="s">
        <v>410</v>
      </c>
      <c r="H302" s="53" t="s">
        <v>15</v>
      </c>
      <c r="I302" s="278">
        <v>561361</v>
      </c>
    </row>
    <row r="303" spans="1:10" ht="63" x14ac:dyDescent="0.25">
      <c r="A303" s="67" t="s">
        <v>123</v>
      </c>
      <c r="B303" s="26" t="s">
        <v>50</v>
      </c>
      <c r="C303" s="24" t="s">
        <v>26</v>
      </c>
      <c r="D303" s="38" t="s">
        <v>8</v>
      </c>
      <c r="E303" s="206" t="s">
        <v>188</v>
      </c>
      <c r="F303" s="207" t="s">
        <v>370</v>
      </c>
      <c r="G303" s="257" t="s">
        <v>371</v>
      </c>
      <c r="H303" s="24"/>
      <c r="I303" s="277">
        <f>SUM(I304)</f>
        <v>153140</v>
      </c>
    </row>
    <row r="304" spans="1:10" ht="110.25" x14ac:dyDescent="0.25">
      <c r="A304" s="68" t="s">
        <v>135</v>
      </c>
      <c r="B304" s="47" t="s">
        <v>50</v>
      </c>
      <c r="C304" s="1" t="s">
        <v>26</v>
      </c>
      <c r="D304" s="7" t="s">
        <v>8</v>
      </c>
      <c r="E304" s="214" t="s">
        <v>190</v>
      </c>
      <c r="F304" s="215" t="s">
        <v>370</v>
      </c>
      <c r="G304" s="263" t="s">
        <v>371</v>
      </c>
      <c r="H304" s="1"/>
      <c r="I304" s="279">
        <f>SUM(I305)</f>
        <v>153140</v>
      </c>
    </row>
    <row r="305" spans="1:10" ht="47.25" x14ac:dyDescent="0.25">
      <c r="A305" s="68" t="s">
        <v>405</v>
      </c>
      <c r="B305" s="47" t="s">
        <v>50</v>
      </c>
      <c r="C305" s="1" t="s">
        <v>26</v>
      </c>
      <c r="D305" s="7" t="s">
        <v>8</v>
      </c>
      <c r="E305" s="214" t="s">
        <v>190</v>
      </c>
      <c r="F305" s="215" t="s">
        <v>8</v>
      </c>
      <c r="G305" s="263" t="s">
        <v>371</v>
      </c>
      <c r="H305" s="1"/>
      <c r="I305" s="279">
        <f>SUM(I306)</f>
        <v>153140</v>
      </c>
    </row>
    <row r="306" spans="1:10" ht="18" customHeight="1" x14ac:dyDescent="0.25">
      <c r="A306" s="2" t="s">
        <v>94</v>
      </c>
      <c r="B306" s="108" t="s">
        <v>50</v>
      </c>
      <c r="C306" s="1" t="s">
        <v>26</v>
      </c>
      <c r="D306" s="7" t="s">
        <v>8</v>
      </c>
      <c r="E306" s="214" t="s">
        <v>190</v>
      </c>
      <c r="F306" s="215" t="s">
        <v>8</v>
      </c>
      <c r="G306" s="263" t="s">
        <v>428</v>
      </c>
      <c r="H306" s="1"/>
      <c r="I306" s="279">
        <f>SUM(I307)</f>
        <v>153140</v>
      </c>
    </row>
    <row r="307" spans="1:10" ht="33.75" customHeight="1" x14ac:dyDescent="0.25">
      <c r="A307" s="378" t="s">
        <v>376</v>
      </c>
      <c r="B307" s="316" t="s">
        <v>50</v>
      </c>
      <c r="C307" s="1" t="s">
        <v>26</v>
      </c>
      <c r="D307" s="7" t="s">
        <v>8</v>
      </c>
      <c r="E307" s="214" t="s">
        <v>190</v>
      </c>
      <c r="F307" s="215" t="s">
        <v>8</v>
      </c>
      <c r="G307" s="263" t="s">
        <v>428</v>
      </c>
      <c r="H307" s="1" t="s">
        <v>14</v>
      </c>
      <c r="I307" s="301">
        <v>153140</v>
      </c>
    </row>
    <row r="308" spans="1:10" ht="15.75" x14ac:dyDescent="0.25">
      <c r="A308" s="84" t="s">
        <v>27</v>
      </c>
      <c r="B308" s="22" t="s">
        <v>50</v>
      </c>
      <c r="C308" s="18" t="s">
        <v>26</v>
      </c>
      <c r="D308" s="18" t="s">
        <v>10</v>
      </c>
      <c r="E308" s="194"/>
      <c r="F308" s="195"/>
      <c r="G308" s="251"/>
      <c r="H308" s="18"/>
      <c r="I308" s="300">
        <f>SUM(I309+I370+I375)</f>
        <v>240664032</v>
      </c>
      <c r="J308" s="345"/>
    </row>
    <row r="309" spans="1:10" ht="31.5" x14ac:dyDescent="0.25">
      <c r="A309" s="23" t="s">
        <v>133</v>
      </c>
      <c r="B309" s="26" t="s">
        <v>50</v>
      </c>
      <c r="C309" s="24" t="s">
        <v>26</v>
      </c>
      <c r="D309" s="24" t="s">
        <v>10</v>
      </c>
      <c r="E309" s="196" t="s">
        <v>448</v>
      </c>
      <c r="F309" s="197" t="s">
        <v>370</v>
      </c>
      <c r="G309" s="252" t="s">
        <v>371</v>
      </c>
      <c r="H309" s="24"/>
      <c r="I309" s="277">
        <f>SUM(I310+I366)</f>
        <v>239348320</v>
      </c>
    </row>
    <row r="310" spans="1:10" ht="50.25" customHeight="1" x14ac:dyDescent="0.25">
      <c r="A310" s="55" t="s">
        <v>134</v>
      </c>
      <c r="B310" s="108" t="s">
        <v>50</v>
      </c>
      <c r="C310" s="1" t="s">
        <v>26</v>
      </c>
      <c r="D310" s="1" t="s">
        <v>10</v>
      </c>
      <c r="E310" s="198" t="s">
        <v>203</v>
      </c>
      <c r="F310" s="199" t="s">
        <v>370</v>
      </c>
      <c r="G310" s="253" t="s">
        <v>371</v>
      </c>
      <c r="H310" s="1"/>
      <c r="I310" s="279">
        <f>SUM(I311+I360+I363)</f>
        <v>239348320</v>
      </c>
    </row>
    <row r="311" spans="1:10" ht="15.75" x14ac:dyDescent="0.25">
      <c r="A311" s="55" t="s">
        <v>452</v>
      </c>
      <c r="B311" s="108" t="s">
        <v>50</v>
      </c>
      <c r="C311" s="1" t="s">
        <v>26</v>
      </c>
      <c r="D311" s="1" t="s">
        <v>10</v>
      </c>
      <c r="E311" s="198" t="s">
        <v>203</v>
      </c>
      <c r="F311" s="199" t="s">
        <v>10</v>
      </c>
      <c r="G311" s="253" t="s">
        <v>371</v>
      </c>
      <c r="H311" s="1"/>
      <c r="I311" s="279">
        <f>SUM(I312+I315+I320+I333+I338+I331+I347+I351+I353+I355+I318+I336+I329+I323+I325+I327+I341+I343+I345+I358)</f>
        <v>235406207</v>
      </c>
    </row>
    <row r="312" spans="1:10" ht="94.5" x14ac:dyDescent="0.25">
      <c r="A312" s="390" t="s">
        <v>136</v>
      </c>
      <c r="B312" s="108" t="s">
        <v>50</v>
      </c>
      <c r="C312" s="1" t="s">
        <v>26</v>
      </c>
      <c r="D312" s="1" t="s">
        <v>10</v>
      </c>
      <c r="E312" s="198" t="s">
        <v>203</v>
      </c>
      <c r="F312" s="199" t="s">
        <v>10</v>
      </c>
      <c r="G312" s="253" t="s">
        <v>453</v>
      </c>
      <c r="H312" s="1"/>
      <c r="I312" s="279">
        <f>SUM(I313:I314)</f>
        <v>169081813</v>
      </c>
    </row>
    <row r="313" spans="1:10" ht="63" x14ac:dyDescent="0.25">
      <c r="A313" s="88" t="s">
        <v>75</v>
      </c>
      <c r="B313" s="108" t="s">
        <v>50</v>
      </c>
      <c r="C313" s="1" t="s">
        <v>26</v>
      </c>
      <c r="D313" s="1" t="s">
        <v>10</v>
      </c>
      <c r="E313" s="198" t="s">
        <v>203</v>
      </c>
      <c r="F313" s="199" t="s">
        <v>10</v>
      </c>
      <c r="G313" s="253" t="s">
        <v>453</v>
      </c>
      <c r="H313" s="1" t="s">
        <v>11</v>
      </c>
      <c r="I313" s="278">
        <v>164266470</v>
      </c>
    </row>
    <row r="314" spans="1:10" ht="31.5" x14ac:dyDescent="0.25">
      <c r="A314" s="375" t="s">
        <v>376</v>
      </c>
      <c r="B314" s="6" t="s">
        <v>50</v>
      </c>
      <c r="C314" s="1" t="s">
        <v>26</v>
      </c>
      <c r="D314" s="1" t="s">
        <v>10</v>
      </c>
      <c r="E314" s="198" t="s">
        <v>203</v>
      </c>
      <c r="F314" s="199" t="s">
        <v>10</v>
      </c>
      <c r="G314" s="253" t="s">
        <v>453</v>
      </c>
      <c r="H314" s="1" t="s">
        <v>14</v>
      </c>
      <c r="I314" s="278">
        <v>4815343</v>
      </c>
    </row>
    <row r="315" spans="1:10" ht="31.5" x14ac:dyDescent="0.25">
      <c r="A315" s="389" t="s">
        <v>454</v>
      </c>
      <c r="B315" s="6" t="s">
        <v>50</v>
      </c>
      <c r="C315" s="1" t="s">
        <v>26</v>
      </c>
      <c r="D315" s="1" t="s">
        <v>10</v>
      </c>
      <c r="E315" s="198" t="s">
        <v>203</v>
      </c>
      <c r="F315" s="199" t="s">
        <v>10</v>
      </c>
      <c r="G315" s="253" t="s">
        <v>455</v>
      </c>
      <c r="H315" s="1"/>
      <c r="I315" s="279">
        <f>SUM(I316:I317)</f>
        <v>144244</v>
      </c>
    </row>
    <row r="316" spans="1:10" ht="63" x14ac:dyDescent="0.25">
      <c r="A316" s="88" t="s">
        <v>75</v>
      </c>
      <c r="B316" s="6" t="s">
        <v>50</v>
      </c>
      <c r="C316" s="1" t="s">
        <v>26</v>
      </c>
      <c r="D316" s="1" t="s">
        <v>10</v>
      </c>
      <c r="E316" s="198" t="s">
        <v>203</v>
      </c>
      <c r="F316" s="199" t="s">
        <v>10</v>
      </c>
      <c r="G316" s="253" t="s">
        <v>455</v>
      </c>
      <c r="H316" s="1" t="s">
        <v>11</v>
      </c>
      <c r="I316" s="278">
        <v>128777</v>
      </c>
    </row>
    <row r="317" spans="1:10" ht="15.75" x14ac:dyDescent="0.25">
      <c r="A317" s="55" t="s">
        <v>38</v>
      </c>
      <c r="B317" s="6" t="s">
        <v>50</v>
      </c>
      <c r="C317" s="1" t="s">
        <v>26</v>
      </c>
      <c r="D317" s="1" t="s">
        <v>10</v>
      </c>
      <c r="E317" s="198" t="s">
        <v>203</v>
      </c>
      <c r="F317" s="199" t="s">
        <v>10</v>
      </c>
      <c r="G317" s="253" t="s">
        <v>455</v>
      </c>
      <c r="H317" s="1" t="s">
        <v>37</v>
      </c>
      <c r="I317" s="278">
        <v>15467</v>
      </c>
    </row>
    <row r="318" spans="1:10" ht="47.25" x14ac:dyDescent="0.25">
      <c r="A318" s="390" t="s">
        <v>578</v>
      </c>
      <c r="B318" s="6" t="s">
        <v>50</v>
      </c>
      <c r="C318" s="1" t="s">
        <v>26</v>
      </c>
      <c r="D318" s="1" t="s">
        <v>10</v>
      </c>
      <c r="E318" s="198" t="s">
        <v>203</v>
      </c>
      <c r="F318" s="199" t="s">
        <v>10</v>
      </c>
      <c r="G318" s="253" t="s">
        <v>579</v>
      </c>
      <c r="H318" s="1"/>
      <c r="I318" s="279">
        <f>SUM(I319)</f>
        <v>321880</v>
      </c>
    </row>
    <row r="319" spans="1:10" ht="31.5" x14ac:dyDescent="0.25">
      <c r="A319" s="375" t="s">
        <v>376</v>
      </c>
      <c r="B319" s="6" t="s">
        <v>50</v>
      </c>
      <c r="C319" s="1" t="s">
        <v>26</v>
      </c>
      <c r="D319" s="1" t="s">
        <v>10</v>
      </c>
      <c r="E319" s="198" t="s">
        <v>203</v>
      </c>
      <c r="F319" s="199" t="s">
        <v>10</v>
      </c>
      <c r="G319" s="253" t="s">
        <v>579</v>
      </c>
      <c r="H319" s="1" t="s">
        <v>14</v>
      </c>
      <c r="I319" s="278">
        <v>321880</v>
      </c>
    </row>
    <row r="320" spans="1:10" ht="63" x14ac:dyDescent="0.25">
      <c r="A320" s="389" t="s">
        <v>528</v>
      </c>
      <c r="B320" s="6" t="s">
        <v>50</v>
      </c>
      <c r="C320" s="1" t="s">
        <v>26</v>
      </c>
      <c r="D320" s="1" t="s">
        <v>10</v>
      </c>
      <c r="E320" s="198" t="s">
        <v>203</v>
      </c>
      <c r="F320" s="199" t="s">
        <v>10</v>
      </c>
      <c r="G320" s="253" t="s">
        <v>456</v>
      </c>
      <c r="H320" s="1"/>
      <c r="I320" s="279">
        <f>SUM(I321:I322)</f>
        <v>256404</v>
      </c>
    </row>
    <row r="321" spans="1:9" ht="31.5" x14ac:dyDescent="0.25">
      <c r="A321" s="375" t="s">
        <v>376</v>
      </c>
      <c r="B321" s="6" t="s">
        <v>50</v>
      </c>
      <c r="C321" s="1" t="s">
        <v>26</v>
      </c>
      <c r="D321" s="1" t="s">
        <v>10</v>
      </c>
      <c r="E321" s="198" t="s">
        <v>203</v>
      </c>
      <c r="F321" s="199" t="s">
        <v>10</v>
      </c>
      <c r="G321" s="253" t="s">
        <v>456</v>
      </c>
      <c r="H321" s="1" t="s">
        <v>14</v>
      </c>
      <c r="I321" s="278">
        <v>222619</v>
      </c>
    </row>
    <row r="322" spans="1:9" ht="15.75" x14ac:dyDescent="0.25">
      <c r="A322" s="55" t="s">
        <v>38</v>
      </c>
      <c r="B322" s="6" t="s">
        <v>50</v>
      </c>
      <c r="C322" s="1" t="s">
        <v>26</v>
      </c>
      <c r="D322" s="1" t="s">
        <v>10</v>
      </c>
      <c r="E322" s="198" t="s">
        <v>203</v>
      </c>
      <c r="F322" s="199" t="s">
        <v>10</v>
      </c>
      <c r="G322" s="253" t="s">
        <v>456</v>
      </c>
      <c r="H322" s="1" t="s">
        <v>37</v>
      </c>
      <c r="I322" s="278">
        <v>33785</v>
      </c>
    </row>
    <row r="323" spans="1:9" ht="47.25" x14ac:dyDescent="0.25">
      <c r="A323" s="43" t="s">
        <v>697</v>
      </c>
      <c r="B323" s="6" t="s">
        <v>50</v>
      </c>
      <c r="C323" s="1" t="s">
        <v>26</v>
      </c>
      <c r="D323" s="1" t="s">
        <v>10</v>
      </c>
      <c r="E323" s="198" t="s">
        <v>203</v>
      </c>
      <c r="F323" s="199" t="s">
        <v>10</v>
      </c>
      <c r="G323" s="253" t="s">
        <v>698</v>
      </c>
      <c r="H323" s="1"/>
      <c r="I323" s="279">
        <f>SUM(I324)</f>
        <v>1196390</v>
      </c>
    </row>
    <row r="324" spans="1:9" ht="31.5" x14ac:dyDescent="0.25">
      <c r="A324" s="375" t="s">
        <v>376</v>
      </c>
      <c r="B324" s="6" t="s">
        <v>50</v>
      </c>
      <c r="C324" s="1" t="s">
        <v>26</v>
      </c>
      <c r="D324" s="1" t="s">
        <v>10</v>
      </c>
      <c r="E324" s="198" t="s">
        <v>203</v>
      </c>
      <c r="F324" s="199" t="s">
        <v>10</v>
      </c>
      <c r="G324" s="253" t="s">
        <v>698</v>
      </c>
      <c r="H324" s="1" t="s">
        <v>14</v>
      </c>
      <c r="I324" s="278">
        <v>1196390</v>
      </c>
    </row>
    <row r="325" spans="1:9" ht="47.25" x14ac:dyDescent="0.25">
      <c r="A325" s="43" t="s">
        <v>699</v>
      </c>
      <c r="B325" s="6" t="s">
        <v>50</v>
      </c>
      <c r="C325" s="1" t="s">
        <v>26</v>
      </c>
      <c r="D325" s="1" t="s">
        <v>10</v>
      </c>
      <c r="E325" s="198" t="s">
        <v>203</v>
      </c>
      <c r="F325" s="199" t="s">
        <v>10</v>
      </c>
      <c r="G325" s="253" t="s">
        <v>700</v>
      </c>
      <c r="H325" s="1"/>
      <c r="I325" s="279">
        <f>SUM(I326)</f>
        <v>1687481</v>
      </c>
    </row>
    <row r="326" spans="1:9" ht="31.5" x14ac:dyDescent="0.25">
      <c r="A326" s="375" t="s">
        <v>376</v>
      </c>
      <c r="B326" s="6" t="s">
        <v>50</v>
      </c>
      <c r="C326" s="1" t="s">
        <v>26</v>
      </c>
      <c r="D326" s="1" t="s">
        <v>10</v>
      </c>
      <c r="E326" s="198" t="s">
        <v>203</v>
      </c>
      <c r="F326" s="199" t="s">
        <v>10</v>
      </c>
      <c r="G326" s="253" t="s">
        <v>700</v>
      </c>
      <c r="H326" s="1" t="s">
        <v>14</v>
      </c>
      <c r="I326" s="278">
        <v>1687481</v>
      </c>
    </row>
    <row r="327" spans="1:9" ht="47.25" x14ac:dyDescent="0.25">
      <c r="A327" s="43" t="s">
        <v>701</v>
      </c>
      <c r="B327" s="6" t="s">
        <v>50</v>
      </c>
      <c r="C327" s="1" t="s">
        <v>26</v>
      </c>
      <c r="D327" s="1" t="s">
        <v>10</v>
      </c>
      <c r="E327" s="198" t="s">
        <v>203</v>
      </c>
      <c r="F327" s="199" t="s">
        <v>10</v>
      </c>
      <c r="G327" s="253" t="s">
        <v>702</v>
      </c>
      <c r="H327" s="1"/>
      <c r="I327" s="279">
        <f>SUM(I328)</f>
        <v>1063865</v>
      </c>
    </row>
    <row r="328" spans="1:9" ht="31.5" x14ac:dyDescent="0.25">
      <c r="A328" s="375" t="s">
        <v>376</v>
      </c>
      <c r="B328" s="6" t="s">
        <v>50</v>
      </c>
      <c r="C328" s="1" t="s">
        <v>26</v>
      </c>
      <c r="D328" s="1" t="s">
        <v>10</v>
      </c>
      <c r="E328" s="198" t="s">
        <v>203</v>
      </c>
      <c r="F328" s="199" t="s">
        <v>10</v>
      </c>
      <c r="G328" s="253" t="s">
        <v>702</v>
      </c>
      <c r="H328" s="1" t="s">
        <v>14</v>
      </c>
      <c r="I328" s="278">
        <v>1063865</v>
      </c>
    </row>
    <row r="329" spans="1:9" ht="47.25" x14ac:dyDescent="0.25">
      <c r="A329" s="379" t="s">
        <v>603</v>
      </c>
      <c r="B329" s="6" t="s">
        <v>50</v>
      </c>
      <c r="C329" s="1" t="s">
        <v>26</v>
      </c>
      <c r="D329" s="1" t="s">
        <v>10</v>
      </c>
      <c r="E329" s="198" t="s">
        <v>203</v>
      </c>
      <c r="F329" s="199" t="s">
        <v>10</v>
      </c>
      <c r="G329" s="253" t="s">
        <v>604</v>
      </c>
      <c r="H329" s="1"/>
      <c r="I329" s="279">
        <f>SUM(I330)</f>
        <v>10974109</v>
      </c>
    </row>
    <row r="330" spans="1:9" ht="63" x14ac:dyDescent="0.25">
      <c r="A330" s="88" t="s">
        <v>75</v>
      </c>
      <c r="B330" s="6" t="s">
        <v>50</v>
      </c>
      <c r="C330" s="1" t="s">
        <v>26</v>
      </c>
      <c r="D330" s="1" t="s">
        <v>10</v>
      </c>
      <c r="E330" s="198" t="s">
        <v>203</v>
      </c>
      <c r="F330" s="199" t="s">
        <v>10</v>
      </c>
      <c r="G330" s="253" t="s">
        <v>604</v>
      </c>
      <c r="H330" s="1" t="s">
        <v>11</v>
      </c>
      <c r="I330" s="278">
        <v>10974109</v>
      </c>
    </row>
    <row r="331" spans="1:9" ht="47.25" x14ac:dyDescent="0.25">
      <c r="A331" s="381" t="s">
        <v>605</v>
      </c>
      <c r="B331" s="108" t="s">
        <v>50</v>
      </c>
      <c r="C331" s="4" t="s">
        <v>26</v>
      </c>
      <c r="D331" s="4" t="s">
        <v>10</v>
      </c>
      <c r="E331" s="198" t="s">
        <v>203</v>
      </c>
      <c r="F331" s="199" t="s">
        <v>10</v>
      </c>
      <c r="G331" s="253" t="s">
        <v>606</v>
      </c>
      <c r="H331" s="1"/>
      <c r="I331" s="279">
        <f>SUM(I332)</f>
        <v>3721361</v>
      </c>
    </row>
    <row r="332" spans="1:9" ht="31.5" x14ac:dyDescent="0.25">
      <c r="A332" s="375" t="s">
        <v>376</v>
      </c>
      <c r="B332" s="108" t="s">
        <v>50</v>
      </c>
      <c r="C332" s="4" t="s">
        <v>26</v>
      </c>
      <c r="D332" s="4" t="s">
        <v>10</v>
      </c>
      <c r="E332" s="198" t="s">
        <v>203</v>
      </c>
      <c r="F332" s="199" t="s">
        <v>10</v>
      </c>
      <c r="G332" s="253" t="s">
        <v>606</v>
      </c>
      <c r="H332" s="1" t="s">
        <v>14</v>
      </c>
      <c r="I332" s="278">
        <v>3721361</v>
      </c>
    </row>
    <row r="333" spans="1:9" ht="31.5" x14ac:dyDescent="0.25">
      <c r="A333" s="391" t="s">
        <v>457</v>
      </c>
      <c r="B333" s="6" t="s">
        <v>50</v>
      </c>
      <c r="C333" s="1" t="s">
        <v>26</v>
      </c>
      <c r="D333" s="1" t="s">
        <v>10</v>
      </c>
      <c r="E333" s="198" t="s">
        <v>203</v>
      </c>
      <c r="F333" s="199" t="s">
        <v>10</v>
      </c>
      <c r="G333" s="253" t="s">
        <v>458</v>
      </c>
      <c r="H333" s="1"/>
      <c r="I333" s="279">
        <f>SUM(I334:I335)</f>
        <v>1208225</v>
      </c>
    </row>
    <row r="334" spans="1:9" ht="63" x14ac:dyDescent="0.25">
      <c r="A334" s="88" t="s">
        <v>75</v>
      </c>
      <c r="B334" s="108" t="s">
        <v>50</v>
      </c>
      <c r="C334" s="1" t="s">
        <v>26</v>
      </c>
      <c r="D334" s="1" t="s">
        <v>10</v>
      </c>
      <c r="E334" s="198" t="s">
        <v>203</v>
      </c>
      <c r="F334" s="199" t="s">
        <v>10</v>
      </c>
      <c r="G334" s="253" t="s">
        <v>458</v>
      </c>
      <c r="H334" s="1" t="s">
        <v>11</v>
      </c>
      <c r="I334" s="278">
        <v>401912</v>
      </c>
    </row>
    <row r="335" spans="1:9" ht="15.75" x14ac:dyDescent="0.25">
      <c r="A335" s="55" t="s">
        <v>38</v>
      </c>
      <c r="B335" s="108" t="s">
        <v>50</v>
      </c>
      <c r="C335" s="1" t="s">
        <v>26</v>
      </c>
      <c r="D335" s="1" t="s">
        <v>10</v>
      </c>
      <c r="E335" s="198" t="s">
        <v>203</v>
      </c>
      <c r="F335" s="199" t="s">
        <v>10</v>
      </c>
      <c r="G335" s="253" t="s">
        <v>458</v>
      </c>
      <c r="H335" s="5" t="s">
        <v>37</v>
      </c>
      <c r="I335" s="278">
        <v>806313</v>
      </c>
    </row>
    <row r="336" spans="1:9" ht="47.25" x14ac:dyDescent="0.25">
      <c r="A336" s="390" t="s">
        <v>580</v>
      </c>
      <c r="B336" s="6" t="s">
        <v>50</v>
      </c>
      <c r="C336" s="40" t="s">
        <v>26</v>
      </c>
      <c r="D336" s="40" t="s">
        <v>10</v>
      </c>
      <c r="E336" s="239" t="s">
        <v>203</v>
      </c>
      <c r="F336" s="240" t="s">
        <v>10</v>
      </c>
      <c r="G336" s="272" t="s">
        <v>581</v>
      </c>
      <c r="H336" s="40"/>
      <c r="I336" s="279">
        <f>SUM(I337)</f>
        <v>495489</v>
      </c>
    </row>
    <row r="337" spans="1:9" ht="31.5" x14ac:dyDescent="0.25">
      <c r="A337" s="392" t="s">
        <v>376</v>
      </c>
      <c r="B337" s="6" t="s">
        <v>50</v>
      </c>
      <c r="C337" s="53" t="s">
        <v>26</v>
      </c>
      <c r="D337" s="40" t="s">
        <v>10</v>
      </c>
      <c r="E337" s="239" t="s">
        <v>203</v>
      </c>
      <c r="F337" s="240" t="s">
        <v>10</v>
      </c>
      <c r="G337" s="272" t="s">
        <v>581</v>
      </c>
      <c r="H337" s="40" t="s">
        <v>14</v>
      </c>
      <c r="I337" s="278">
        <v>495489</v>
      </c>
    </row>
    <row r="338" spans="1:9" ht="63" x14ac:dyDescent="0.25">
      <c r="A338" s="391" t="s">
        <v>529</v>
      </c>
      <c r="B338" s="6" t="s">
        <v>50</v>
      </c>
      <c r="C338" s="40" t="s">
        <v>26</v>
      </c>
      <c r="D338" s="40" t="s">
        <v>10</v>
      </c>
      <c r="E338" s="239" t="s">
        <v>203</v>
      </c>
      <c r="F338" s="240" t="s">
        <v>10</v>
      </c>
      <c r="G338" s="272" t="s">
        <v>459</v>
      </c>
      <c r="H338" s="40"/>
      <c r="I338" s="279">
        <f>SUM(I339+I340)</f>
        <v>1719276</v>
      </c>
    </row>
    <row r="339" spans="1:9" ht="31.5" x14ac:dyDescent="0.25">
      <c r="A339" s="392" t="s">
        <v>376</v>
      </c>
      <c r="B339" s="6" t="s">
        <v>50</v>
      </c>
      <c r="C339" s="53" t="s">
        <v>26</v>
      </c>
      <c r="D339" s="40" t="s">
        <v>10</v>
      </c>
      <c r="E339" s="239" t="s">
        <v>203</v>
      </c>
      <c r="F339" s="240" t="s">
        <v>10</v>
      </c>
      <c r="G339" s="272" t="s">
        <v>459</v>
      </c>
      <c r="H339" s="40" t="s">
        <v>14</v>
      </c>
      <c r="I339" s="278">
        <v>1600292</v>
      </c>
    </row>
    <row r="340" spans="1:9" ht="15.75" x14ac:dyDescent="0.25">
      <c r="A340" s="55" t="s">
        <v>38</v>
      </c>
      <c r="B340" s="6" t="s">
        <v>50</v>
      </c>
      <c r="C340" s="53" t="s">
        <v>26</v>
      </c>
      <c r="D340" s="40" t="s">
        <v>10</v>
      </c>
      <c r="E340" s="239" t="s">
        <v>203</v>
      </c>
      <c r="F340" s="240" t="s">
        <v>10</v>
      </c>
      <c r="G340" s="272" t="s">
        <v>459</v>
      </c>
      <c r="H340" s="40" t="s">
        <v>37</v>
      </c>
      <c r="I340" s="278">
        <v>118984</v>
      </c>
    </row>
    <row r="341" spans="1:9" ht="47.25" x14ac:dyDescent="0.25">
      <c r="A341" s="43" t="s">
        <v>703</v>
      </c>
      <c r="B341" s="6" t="s">
        <v>50</v>
      </c>
      <c r="C341" s="1" t="s">
        <v>26</v>
      </c>
      <c r="D341" s="1" t="s">
        <v>10</v>
      </c>
      <c r="E341" s="198" t="s">
        <v>203</v>
      </c>
      <c r="F341" s="199" t="s">
        <v>10</v>
      </c>
      <c r="G341" s="253" t="s">
        <v>704</v>
      </c>
      <c r="H341" s="1"/>
      <c r="I341" s="279">
        <f>SUM(I342)</f>
        <v>1168018</v>
      </c>
    </row>
    <row r="342" spans="1:9" ht="31.5" x14ac:dyDescent="0.25">
      <c r="A342" s="375" t="s">
        <v>376</v>
      </c>
      <c r="B342" s="6" t="s">
        <v>50</v>
      </c>
      <c r="C342" s="1" t="s">
        <v>26</v>
      </c>
      <c r="D342" s="1" t="s">
        <v>10</v>
      </c>
      <c r="E342" s="198" t="s">
        <v>203</v>
      </c>
      <c r="F342" s="199" t="s">
        <v>10</v>
      </c>
      <c r="G342" s="253" t="s">
        <v>704</v>
      </c>
      <c r="H342" s="1" t="s">
        <v>14</v>
      </c>
      <c r="I342" s="278">
        <v>1168018</v>
      </c>
    </row>
    <row r="343" spans="1:9" ht="47.25" x14ac:dyDescent="0.25">
      <c r="A343" s="43" t="s">
        <v>705</v>
      </c>
      <c r="B343" s="6" t="s">
        <v>50</v>
      </c>
      <c r="C343" s="1" t="s">
        <v>26</v>
      </c>
      <c r="D343" s="1" t="s">
        <v>10</v>
      </c>
      <c r="E343" s="198" t="s">
        <v>203</v>
      </c>
      <c r="F343" s="199" t="s">
        <v>10</v>
      </c>
      <c r="G343" s="253" t="s">
        <v>706</v>
      </c>
      <c r="H343" s="1"/>
      <c r="I343" s="279">
        <f>SUM(I344)</f>
        <v>3364856</v>
      </c>
    </row>
    <row r="344" spans="1:9" ht="31.5" x14ac:dyDescent="0.25">
      <c r="A344" s="375" t="s">
        <v>376</v>
      </c>
      <c r="B344" s="6" t="s">
        <v>50</v>
      </c>
      <c r="C344" s="1" t="s">
        <v>26</v>
      </c>
      <c r="D344" s="1" t="s">
        <v>10</v>
      </c>
      <c r="E344" s="198" t="s">
        <v>203</v>
      </c>
      <c r="F344" s="199" t="s">
        <v>10</v>
      </c>
      <c r="G344" s="253" t="s">
        <v>706</v>
      </c>
      <c r="H344" s="1" t="s">
        <v>14</v>
      </c>
      <c r="I344" s="278">
        <v>3364856</v>
      </c>
    </row>
    <row r="345" spans="1:9" ht="47.25" x14ac:dyDescent="0.25">
      <c r="A345" s="43" t="s">
        <v>707</v>
      </c>
      <c r="B345" s="6" t="s">
        <v>50</v>
      </c>
      <c r="C345" s="1" t="s">
        <v>26</v>
      </c>
      <c r="D345" s="1" t="s">
        <v>10</v>
      </c>
      <c r="E345" s="198" t="s">
        <v>203</v>
      </c>
      <c r="F345" s="199" t="s">
        <v>10</v>
      </c>
      <c r="G345" s="253" t="s">
        <v>708</v>
      </c>
      <c r="H345" s="1"/>
      <c r="I345" s="279">
        <f>SUM(I346)</f>
        <v>895371</v>
      </c>
    </row>
    <row r="346" spans="1:9" ht="31.5" x14ac:dyDescent="0.25">
      <c r="A346" s="375" t="s">
        <v>376</v>
      </c>
      <c r="B346" s="6" t="s">
        <v>50</v>
      </c>
      <c r="C346" s="1" t="s">
        <v>26</v>
      </c>
      <c r="D346" s="1" t="s">
        <v>10</v>
      </c>
      <c r="E346" s="198" t="s">
        <v>203</v>
      </c>
      <c r="F346" s="199" t="s">
        <v>10</v>
      </c>
      <c r="G346" s="253" t="s">
        <v>708</v>
      </c>
      <c r="H346" s="1" t="s">
        <v>14</v>
      </c>
      <c r="I346" s="278">
        <v>895371</v>
      </c>
    </row>
    <row r="347" spans="1:9" ht="31.5" x14ac:dyDescent="0.25">
      <c r="A347" s="55" t="s">
        <v>83</v>
      </c>
      <c r="B347" s="108" t="s">
        <v>50</v>
      </c>
      <c r="C347" s="4" t="s">
        <v>26</v>
      </c>
      <c r="D347" s="4" t="s">
        <v>10</v>
      </c>
      <c r="E347" s="198" t="s">
        <v>203</v>
      </c>
      <c r="F347" s="199" t="s">
        <v>10</v>
      </c>
      <c r="G347" s="253" t="s">
        <v>410</v>
      </c>
      <c r="H347" s="1"/>
      <c r="I347" s="279">
        <f>SUM(I348:I350)</f>
        <v>27843295</v>
      </c>
    </row>
    <row r="348" spans="1:9" ht="63" x14ac:dyDescent="0.25">
      <c r="A348" s="88" t="s">
        <v>75</v>
      </c>
      <c r="B348" s="108" t="s">
        <v>50</v>
      </c>
      <c r="C348" s="4" t="s">
        <v>26</v>
      </c>
      <c r="D348" s="4" t="s">
        <v>10</v>
      </c>
      <c r="E348" s="198" t="s">
        <v>203</v>
      </c>
      <c r="F348" s="199" t="s">
        <v>10</v>
      </c>
      <c r="G348" s="253" t="s">
        <v>410</v>
      </c>
      <c r="H348" s="1" t="s">
        <v>11</v>
      </c>
      <c r="I348" s="301">
        <v>2138456</v>
      </c>
    </row>
    <row r="349" spans="1:9" ht="31.5" x14ac:dyDescent="0.25">
      <c r="A349" s="375" t="s">
        <v>376</v>
      </c>
      <c r="B349" s="6" t="s">
        <v>50</v>
      </c>
      <c r="C349" s="4" t="s">
        <v>26</v>
      </c>
      <c r="D349" s="4" t="s">
        <v>10</v>
      </c>
      <c r="E349" s="198" t="s">
        <v>203</v>
      </c>
      <c r="F349" s="199" t="s">
        <v>10</v>
      </c>
      <c r="G349" s="253" t="s">
        <v>410</v>
      </c>
      <c r="H349" s="1" t="s">
        <v>14</v>
      </c>
      <c r="I349" s="302">
        <v>23329532</v>
      </c>
    </row>
    <row r="350" spans="1:9" ht="15.75" x14ac:dyDescent="0.25">
      <c r="A350" s="55" t="s">
        <v>16</v>
      </c>
      <c r="B350" s="108" t="s">
        <v>50</v>
      </c>
      <c r="C350" s="40" t="s">
        <v>26</v>
      </c>
      <c r="D350" s="40" t="s">
        <v>10</v>
      </c>
      <c r="E350" s="239" t="s">
        <v>203</v>
      </c>
      <c r="F350" s="240" t="s">
        <v>10</v>
      </c>
      <c r="G350" s="272" t="s">
        <v>410</v>
      </c>
      <c r="H350" s="40" t="s">
        <v>15</v>
      </c>
      <c r="I350" s="301">
        <v>2375307</v>
      </c>
    </row>
    <row r="351" spans="1:9" ht="31.5" x14ac:dyDescent="0.25">
      <c r="A351" s="55" t="s">
        <v>621</v>
      </c>
      <c r="B351" s="108" t="s">
        <v>50</v>
      </c>
      <c r="C351" s="1" t="s">
        <v>26</v>
      </c>
      <c r="D351" s="1" t="s">
        <v>10</v>
      </c>
      <c r="E351" s="198" t="s">
        <v>203</v>
      </c>
      <c r="F351" s="199" t="s">
        <v>10</v>
      </c>
      <c r="G351" s="272" t="s">
        <v>623</v>
      </c>
      <c r="H351" s="1"/>
      <c r="I351" s="279">
        <f>SUM(I352)</f>
        <v>9843</v>
      </c>
    </row>
    <row r="352" spans="1:9" ht="63" x14ac:dyDescent="0.25">
      <c r="A352" s="88" t="s">
        <v>75</v>
      </c>
      <c r="B352" s="6" t="s">
        <v>50</v>
      </c>
      <c r="C352" s="53" t="s">
        <v>26</v>
      </c>
      <c r="D352" s="40" t="s">
        <v>10</v>
      </c>
      <c r="E352" s="239" t="s">
        <v>203</v>
      </c>
      <c r="F352" s="240" t="s">
        <v>10</v>
      </c>
      <c r="G352" s="272" t="s">
        <v>623</v>
      </c>
      <c r="H352" s="40" t="s">
        <v>11</v>
      </c>
      <c r="I352" s="278">
        <v>9843</v>
      </c>
    </row>
    <row r="353" spans="1:9" ht="31.5" x14ac:dyDescent="0.25">
      <c r="A353" s="274" t="s">
        <v>460</v>
      </c>
      <c r="B353" s="108" t="s">
        <v>50</v>
      </c>
      <c r="C353" s="40" t="s">
        <v>26</v>
      </c>
      <c r="D353" s="40" t="s">
        <v>10</v>
      </c>
      <c r="E353" s="239" t="s">
        <v>203</v>
      </c>
      <c r="F353" s="240" t="s">
        <v>10</v>
      </c>
      <c r="G353" s="272" t="s">
        <v>461</v>
      </c>
      <c r="H353" s="40"/>
      <c r="I353" s="279">
        <f>SUM(I354)</f>
        <v>8877023</v>
      </c>
    </row>
    <row r="354" spans="1:9" ht="31.5" x14ac:dyDescent="0.25">
      <c r="A354" s="88" t="s">
        <v>376</v>
      </c>
      <c r="B354" s="108" t="s">
        <v>50</v>
      </c>
      <c r="C354" s="40" t="s">
        <v>26</v>
      </c>
      <c r="D354" s="40" t="s">
        <v>10</v>
      </c>
      <c r="E354" s="239" t="s">
        <v>203</v>
      </c>
      <c r="F354" s="240" t="s">
        <v>10</v>
      </c>
      <c r="G354" s="272" t="s">
        <v>461</v>
      </c>
      <c r="H354" s="40" t="s">
        <v>14</v>
      </c>
      <c r="I354" s="301">
        <v>8877023</v>
      </c>
    </row>
    <row r="355" spans="1:9" ht="31.5" x14ac:dyDescent="0.25">
      <c r="A355" s="393" t="s">
        <v>530</v>
      </c>
      <c r="B355" s="6" t="s">
        <v>50</v>
      </c>
      <c r="C355" s="53" t="s">
        <v>26</v>
      </c>
      <c r="D355" s="40" t="s">
        <v>10</v>
      </c>
      <c r="E355" s="239" t="s">
        <v>203</v>
      </c>
      <c r="F355" s="240" t="s">
        <v>10</v>
      </c>
      <c r="G355" s="272" t="s">
        <v>531</v>
      </c>
      <c r="H355" s="40"/>
      <c r="I355" s="279">
        <f>SUM(I356:I357)</f>
        <v>1368264</v>
      </c>
    </row>
    <row r="356" spans="1:9" ht="31.5" x14ac:dyDescent="0.25">
      <c r="A356" s="393" t="s">
        <v>376</v>
      </c>
      <c r="B356" s="6" t="s">
        <v>50</v>
      </c>
      <c r="C356" s="53" t="s">
        <v>26</v>
      </c>
      <c r="D356" s="40" t="s">
        <v>10</v>
      </c>
      <c r="E356" s="239" t="s">
        <v>203</v>
      </c>
      <c r="F356" s="240" t="s">
        <v>10</v>
      </c>
      <c r="G356" s="272" t="s">
        <v>531</v>
      </c>
      <c r="H356" s="40" t="s">
        <v>14</v>
      </c>
      <c r="I356" s="278">
        <v>1268538</v>
      </c>
    </row>
    <row r="357" spans="1:9" ht="15.75" x14ac:dyDescent="0.25">
      <c r="A357" s="55" t="s">
        <v>38</v>
      </c>
      <c r="B357" s="6" t="s">
        <v>50</v>
      </c>
      <c r="C357" s="53" t="s">
        <v>26</v>
      </c>
      <c r="D357" s="40" t="s">
        <v>10</v>
      </c>
      <c r="E357" s="239" t="s">
        <v>203</v>
      </c>
      <c r="F357" s="240" t="s">
        <v>10</v>
      </c>
      <c r="G357" s="272" t="s">
        <v>531</v>
      </c>
      <c r="H357" s="40" t="s">
        <v>37</v>
      </c>
      <c r="I357" s="278">
        <v>99726</v>
      </c>
    </row>
    <row r="358" spans="1:9" ht="15.75" x14ac:dyDescent="0.25">
      <c r="A358" s="55" t="s">
        <v>464</v>
      </c>
      <c r="B358" s="6" t="s">
        <v>50</v>
      </c>
      <c r="C358" s="53" t="s">
        <v>26</v>
      </c>
      <c r="D358" s="40" t="s">
        <v>10</v>
      </c>
      <c r="E358" s="239" t="s">
        <v>203</v>
      </c>
      <c r="F358" s="240" t="s">
        <v>10</v>
      </c>
      <c r="G358" s="272" t="s">
        <v>465</v>
      </c>
      <c r="H358" s="40"/>
      <c r="I358" s="279">
        <f>SUM(I359)</f>
        <v>9000</v>
      </c>
    </row>
    <row r="359" spans="1:9" ht="15.75" x14ac:dyDescent="0.25">
      <c r="A359" s="55" t="s">
        <v>38</v>
      </c>
      <c r="B359" s="6" t="s">
        <v>50</v>
      </c>
      <c r="C359" s="53" t="s">
        <v>26</v>
      </c>
      <c r="D359" s="40" t="s">
        <v>10</v>
      </c>
      <c r="E359" s="239" t="s">
        <v>203</v>
      </c>
      <c r="F359" s="240" t="s">
        <v>10</v>
      </c>
      <c r="G359" s="272" t="s">
        <v>465</v>
      </c>
      <c r="H359" s="40" t="s">
        <v>37</v>
      </c>
      <c r="I359" s="278">
        <v>9000</v>
      </c>
    </row>
    <row r="360" spans="1:9" ht="15.75" customHeight="1" x14ac:dyDescent="0.25">
      <c r="A360" s="55" t="s">
        <v>607</v>
      </c>
      <c r="B360" s="108" t="s">
        <v>50</v>
      </c>
      <c r="C360" s="1" t="s">
        <v>26</v>
      </c>
      <c r="D360" s="1" t="s">
        <v>10</v>
      </c>
      <c r="E360" s="198" t="s">
        <v>203</v>
      </c>
      <c r="F360" s="199" t="s">
        <v>608</v>
      </c>
      <c r="G360" s="253" t="s">
        <v>371</v>
      </c>
      <c r="H360" s="1"/>
      <c r="I360" s="279">
        <f>SUM(I361)</f>
        <v>1339352</v>
      </c>
    </row>
    <row r="361" spans="1:9" ht="65.25" customHeight="1" x14ac:dyDescent="0.25">
      <c r="A361" s="55" t="s">
        <v>709</v>
      </c>
      <c r="B361" s="108" t="s">
        <v>50</v>
      </c>
      <c r="C361" s="1" t="s">
        <v>26</v>
      </c>
      <c r="D361" s="1" t="s">
        <v>10</v>
      </c>
      <c r="E361" s="198" t="s">
        <v>203</v>
      </c>
      <c r="F361" s="199" t="s">
        <v>608</v>
      </c>
      <c r="G361" s="253" t="s">
        <v>609</v>
      </c>
      <c r="H361" s="1"/>
      <c r="I361" s="279">
        <f>SUM(I362)</f>
        <v>1339352</v>
      </c>
    </row>
    <row r="362" spans="1:9" ht="32.25" customHeight="1" x14ac:dyDescent="0.25">
      <c r="A362" s="393" t="s">
        <v>376</v>
      </c>
      <c r="B362" s="108" t="s">
        <v>50</v>
      </c>
      <c r="C362" s="1" t="s">
        <v>26</v>
      </c>
      <c r="D362" s="1" t="s">
        <v>10</v>
      </c>
      <c r="E362" s="198" t="s">
        <v>203</v>
      </c>
      <c r="F362" s="199" t="s">
        <v>608</v>
      </c>
      <c r="G362" s="253" t="s">
        <v>609</v>
      </c>
      <c r="H362" s="1" t="s">
        <v>14</v>
      </c>
      <c r="I362" s="278">
        <v>1339352</v>
      </c>
    </row>
    <row r="363" spans="1:9" ht="15.75" customHeight="1" x14ac:dyDescent="0.25">
      <c r="A363" s="55" t="s">
        <v>610</v>
      </c>
      <c r="B363" s="108" t="s">
        <v>50</v>
      </c>
      <c r="C363" s="1" t="s">
        <v>26</v>
      </c>
      <c r="D363" s="1" t="s">
        <v>10</v>
      </c>
      <c r="E363" s="198" t="s">
        <v>203</v>
      </c>
      <c r="F363" s="199" t="s">
        <v>611</v>
      </c>
      <c r="G363" s="253" t="s">
        <v>371</v>
      </c>
      <c r="H363" s="1"/>
      <c r="I363" s="279">
        <f>SUM(I364)</f>
        <v>2602761</v>
      </c>
    </row>
    <row r="364" spans="1:9" ht="31.5" x14ac:dyDescent="0.25">
      <c r="A364" s="55" t="s">
        <v>710</v>
      </c>
      <c r="B364" s="108" t="s">
        <v>50</v>
      </c>
      <c r="C364" s="1" t="s">
        <v>26</v>
      </c>
      <c r="D364" s="1" t="s">
        <v>10</v>
      </c>
      <c r="E364" s="198" t="s">
        <v>203</v>
      </c>
      <c r="F364" s="199" t="s">
        <v>611</v>
      </c>
      <c r="G364" s="253" t="s">
        <v>612</v>
      </c>
      <c r="H364" s="1"/>
      <c r="I364" s="279">
        <f>SUM(I365)</f>
        <v>2602761</v>
      </c>
    </row>
    <row r="365" spans="1:9" ht="31.5" customHeight="1" x14ac:dyDescent="0.25">
      <c r="A365" s="393" t="s">
        <v>376</v>
      </c>
      <c r="B365" s="108" t="s">
        <v>50</v>
      </c>
      <c r="C365" s="1" t="s">
        <v>26</v>
      </c>
      <c r="D365" s="1" t="s">
        <v>10</v>
      </c>
      <c r="E365" s="198" t="s">
        <v>203</v>
      </c>
      <c r="F365" s="199" t="s">
        <v>611</v>
      </c>
      <c r="G365" s="253" t="s">
        <v>612</v>
      </c>
      <c r="H365" s="1" t="s">
        <v>14</v>
      </c>
      <c r="I365" s="278">
        <v>2602761</v>
      </c>
    </row>
    <row r="366" spans="1:9" ht="63" hidden="1" x14ac:dyDescent="0.25">
      <c r="A366" s="90" t="s">
        <v>138</v>
      </c>
      <c r="B366" s="47" t="s">
        <v>50</v>
      </c>
      <c r="C366" s="40" t="s">
        <v>26</v>
      </c>
      <c r="D366" s="40" t="s">
        <v>10</v>
      </c>
      <c r="E366" s="239" t="s">
        <v>205</v>
      </c>
      <c r="F366" s="240" t="s">
        <v>370</v>
      </c>
      <c r="G366" s="272" t="s">
        <v>371</v>
      </c>
      <c r="H366" s="40"/>
      <c r="I366" s="279">
        <f>SUM(I367)</f>
        <v>0</v>
      </c>
    </row>
    <row r="367" spans="1:9" ht="31.5" hidden="1" x14ac:dyDescent="0.25">
      <c r="A367" s="90" t="s">
        <v>463</v>
      </c>
      <c r="B367" s="47" t="s">
        <v>50</v>
      </c>
      <c r="C367" s="40" t="s">
        <v>26</v>
      </c>
      <c r="D367" s="40" t="s">
        <v>10</v>
      </c>
      <c r="E367" s="239" t="s">
        <v>205</v>
      </c>
      <c r="F367" s="240" t="s">
        <v>8</v>
      </c>
      <c r="G367" s="272" t="s">
        <v>371</v>
      </c>
      <c r="H367" s="40"/>
      <c r="I367" s="279">
        <f>SUM(I368)</f>
        <v>0</v>
      </c>
    </row>
    <row r="368" spans="1:9" ht="15.75" hidden="1" x14ac:dyDescent="0.25">
      <c r="A368" s="376" t="s">
        <v>464</v>
      </c>
      <c r="B368" s="47" t="s">
        <v>50</v>
      </c>
      <c r="C368" s="40" t="s">
        <v>26</v>
      </c>
      <c r="D368" s="40" t="s">
        <v>10</v>
      </c>
      <c r="E368" s="239" t="s">
        <v>205</v>
      </c>
      <c r="F368" s="240" t="s">
        <v>8</v>
      </c>
      <c r="G368" s="272" t="s">
        <v>465</v>
      </c>
      <c r="H368" s="40"/>
      <c r="I368" s="279">
        <f>SUM(I369)</f>
        <v>0</v>
      </c>
    </row>
    <row r="369" spans="1:10" ht="31.5" hidden="1" x14ac:dyDescent="0.25">
      <c r="A369" s="375" t="s">
        <v>376</v>
      </c>
      <c r="B369" s="6" t="s">
        <v>50</v>
      </c>
      <c r="C369" s="1" t="s">
        <v>26</v>
      </c>
      <c r="D369" s="1" t="s">
        <v>10</v>
      </c>
      <c r="E369" s="198" t="s">
        <v>205</v>
      </c>
      <c r="F369" s="199" t="s">
        <v>8</v>
      </c>
      <c r="G369" s="253" t="s">
        <v>465</v>
      </c>
      <c r="H369" s="1" t="s">
        <v>14</v>
      </c>
      <c r="I369" s="328"/>
    </row>
    <row r="370" spans="1:10" s="33" customFormat="1" ht="63" x14ac:dyDescent="0.25">
      <c r="A370" s="89" t="s">
        <v>123</v>
      </c>
      <c r="B370" s="26" t="s">
        <v>50</v>
      </c>
      <c r="C370" s="24" t="s">
        <v>26</v>
      </c>
      <c r="D370" s="38" t="s">
        <v>10</v>
      </c>
      <c r="E370" s="206" t="s">
        <v>188</v>
      </c>
      <c r="F370" s="207" t="s">
        <v>370</v>
      </c>
      <c r="G370" s="257" t="s">
        <v>371</v>
      </c>
      <c r="H370" s="24"/>
      <c r="I370" s="277">
        <f>SUM(I371)</f>
        <v>1250340</v>
      </c>
    </row>
    <row r="371" spans="1:10" s="33" customFormat="1" ht="110.25" x14ac:dyDescent="0.25">
      <c r="A371" s="90" t="s">
        <v>135</v>
      </c>
      <c r="B371" s="47" t="s">
        <v>50</v>
      </c>
      <c r="C371" s="1" t="s">
        <v>26</v>
      </c>
      <c r="D371" s="31" t="s">
        <v>10</v>
      </c>
      <c r="E371" s="212" t="s">
        <v>190</v>
      </c>
      <c r="F371" s="213" t="s">
        <v>370</v>
      </c>
      <c r="G371" s="260" t="s">
        <v>371</v>
      </c>
      <c r="H371" s="1"/>
      <c r="I371" s="279">
        <f>SUM(I372)</f>
        <v>1250340</v>
      </c>
    </row>
    <row r="372" spans="1:10" s="33" customFormat="1" ht="47.25" x14ac:dyDescent="0.25">
      <c r="A372" s="90" t="s">
        <v>405</v>
      </c>
      <c r="B372" s="47" t="s">
        <v>50</v>
      </c>
      <c r="C372" s="1" t="s">
        <v>26</v>
      </c>
      <c r="D372" s="31" t="s">
        <v>10</v>
      </c>
      <c r="E372" s="212" t="s">
        <v>190</v>
      </c>
      <c r="F372" s="213" t="s">
        <v>8</v>
      </c>
      <c r="G372" s="260" t="s">
        <v>371</v>
      </c>
      <c r="H372" s="1"/>
      <c r="I372" s="279">
        <f>SUM(I373)</f>
        <v>1250340</v>
      </c>
    </row>
    <row r="373" spans="1:10" s="33" customFormat="1" ht="31.5" x14ac:dyDescent="0.25">
      <c r="A373" s="55" t="s">
        <v>94</v>
      </c>
      <c r="B373" s="108" t="s">
        <v>50</v>
      </c>
      <c r="C373" s="1" t="s">
        <v>26</v>
      </c>
      <c r="D373" s="31" t="s">
        <v>10</v>
      </c>
      <c r="E373" s="212" t="s">
        <v>190</v>
      </c>
      <c r="F373" s="213" t="s">
        <v>8</v>
      </c>
      <c r="G373" s="260" t="s">
        <v>428</v>
      </c>
      <c r="H373" s="1"/>
      <c r="I373" s="279">
        <f>SUM(I374)</f>
        <v>1250340</v>
      </c>
    </row>
    <row r="374" spans="1:10" s="33" customFormat="1" ht="31.5" x14ac:dyDescent="0.25">
      <c r="A374" s="375" t="s">
        <v>376</v>
      </c>
      <c r="B374" s="6" t="s">
        <v>50</v>
      </c>
      <c r="C374" s="1" t="s">
        <v>26</v>
      </c>
      <c r="D374" s="31" t="s">
        <v>10</v>
      </c>
      <c r="E374" s="212" t="s">
        <v>190</v>
      </c>
      <c r="F374" s="213" t="s">
        <v>8</v>
      </c>
      <c r="G374" s="260" t="s">
        <v>428</v>
      </c>
      <c r="H374" s="1" t="s">
        <v>14</v>
      </c>
      <c r="I374" s="302">
        <v>1250340</v>
      </c>
      <c r="J374" s="59"/>
    </row>
    <row r="375" spans="1:10" s="33" customFormat="1" ht="47.25" x14ac:dyDescent="0.25">
      <c r="A375" s="346" t="s">
        <v>109</v>
      </c>
      <c r="B375" s="26" t="s">
        <v>50</v>
      </c>
      <c r="C375" s="24" t="s">
        <v>26</v>
      </c>
      <c r="D375" s="38" t="s">
        <v>10</v>
      </c>
      <c r="E375" s="206" t="s">
        <v>177</v>
      </c>
      <c r="F375" s="207" t="s">
        <v>370</v>
      </c>
      <c r="G375" s="257" t="s">
        <v>371</v>
      </c>
      <c r="H375" s="24"/>
      <c r="I375" s="277">
        <f>SUM(I376)</f>
        <v>65372</v>
      </c>
      <c r="J375" s="59"/>
    </row>
    <row r="376" spans="1:10" s="33" customFormat="1" ht="63" x14ac:dyDescent="0.25">
      <c r="A376" s="319" t="s">
        <v>613</v>
      </c>
      <c r="B376" s="6" t="s">
        <v>50</v>
      </c>
      <c r="C376" s="1" t="s">
        <v>26</v>
      </c>
      <c r="D376" s="31" t="s">
        <v>10</v>
      </c>
      <c r="E376" s="212" t="s">
        <v>614</v>
      </c>
      <c r="F376" s="213" t="s">
        <v>370</v>
      </c>
      <c r="G376" s="260" t="s">
        <v>371</v>
      </c>
      <c r="H376" s="1"/>
      <c r="I376" s="279">
        <f>SUM(I377)</f>
        <v>65372</v>
      </c>
      <c r="J376" s="59"/>
    </row>
    <row r="377" spans="1:10" s="33" customFormat="1" ht="31.5" x14ac:dyDescent="0.25">
      <c r="A377" s="319" t="s">
        <v>615</v>
      </c>
      <c r="B377" s="6" t="s">
        <v>50</v>
      </c>
      <c r="C377" s="1" t="s">
        <v>26</v>
      </c>
      <c r="D377" s="31" t="s">
        <v>10</v>
      </c>
      <c r="E377" s="212" t="s">
        <v>614</v>
      </c>
      <c r="F377" s="213" t="s">
        <v>8</v>
      </c>
      <c r="G377" s="260" t="s">
        <v>371</v>
      </c>
      <c r="H377" s="1"/>
      <c r="I377" s="279">
        <f>SUM(I378)</f>
        <v>65372</v>
      </c>
      <c r="J377" s="59"/>
    </row>
    <row r="378" spans="1:10" s="33" customFormat="1" ht="18" customHeight="1" x14ac:dyDescent="0.25">
      <c r="A378" s="319" t="s">
        <v>616</v>
      </c>
      <c r="B378" s="6" t="s">
        <v>50</v>
      </c>
      <c r="C378" s="1" t="s">
        <v>26</v>
      </c>
      <c r="D378" s="31" t="s">
        <v>10</v>
      </c>
      <c r="E378" s="212" t="s">
        <v>614</v>
      </c>
      <c r="F378" s="213" t="s">
        <v>8</v>
      </c>
      <c r="G378" s="260" t="s">
        <v>617</v>
      </c>
      <c r="H378" s="1"/>
      <c r="I378" s="279">
        <f>SUM(I379)</f>
        <v>65372</v>
      </c>
      <c r="J378" s="59"/>
    </row>
    <row r="379" spans="1:10" s="33" customFormat="1" ht="31.5" x14ac:dyDescent="0.25">
      <c r="A379" s="319" t="s">
        <v>376</v>
      </c>
      <c r="B379" s="6" t="s">
        <v>50</v>
      </c>
      <c r="C379" s="1" t="s">
        <v>26</v>
      </c>
      <c r="D379" s="31" t="s">
        <v>10</v>
      </c>
      <c r="E379" s="212" t="s">
        <v>614</v>
      </c>
      <c r="F379" s="213" t="s">
        <v>8</v>
      </c>
      <c r="G379" s="260" t="s">
        <v>617</v>
      </c>
      <c r="H379" s="1" t="s">
        <v>14</v>
      </c>
      <c r="I379" s="301">
        <v>65372</v>
      </c>
      <c r="J379" s="59"/>
    </row>
    <row r="380" spans="1:10" s="33" customFormat="1" ht="15.75" x14ac:dyDescent="0.25">
      <c r="A380" s="96" t="s">
        <v>519</v>
      </c>
      <c r="B380" s="22" t="s">
        <v>50</v>
      </c>
      <c r="C380" s="18" t="s">
        <v>26</v>
      </c>
      <c r="D380" s="18" t="s">
        <v>13</v>
      </c>
      <c r="E380" s="194"/>
      <c r="F380" s="195"/>
      <c r="G380" s="251"/>
      <c r="H380" s="18"/>
      <c r="I380" s="300">
        <f>SUM(I381+I395)</f>
        <v>13450166</v>
      </c>
    </row>
    <row r="381" spans="1:10" s="33" customFormat="1" ht="31.5" x14ac:dyDescent="0.25">
      <c r="A381" s="23" t="s">
        <v>133</v>
      </c>
      <c r="B381" s="26" t="s">
        <v>50</v>
      </c>
      <c r="C381" s="24" t="s">
        <v>26</v>
      </c>
      <c r="D381" s="24" t="s">
        <v>13</v>
      </c>
      <c r="E381" s="196" t="s">
        <v>448</v>
      </c>
      <c r="F381" s="197" t="s">
        <v>370</v>
      </c>
      <c r="G381" s="252" t="s">
        <v>371</v>
      </c>
      <c r="H381" s="24"/>
      <c r="I381" s="277">
        <f>SUM(I382+I391)</f>
        <v>13322996</v>
      </c>
    </row>
    <row r="382" spans="1:10" s="33" customFormat="1" ht="63" customHeight="1" x14ac:dyDescent="0.25">
      <c r="A382" s="55" t="s">
        <v>137</v>
      </c>
      <c r="B382" s="108" t="s">
        <v>50</v>
      </c>
      <c r="C382" s="40" t="s">
        <v>26</v>
      </c>
      <c r="D382" s="40" t="s">
        <v>13</v>
      </c>
      <c r="E382" s="239" t="s">
        <v>204</v>
      </c>
      <c r="F382" s="240" t="s">
        <v>370</v>
      </c>
      <c r="G382" s="272" t="s">
        <v>371</v>
      </c>
      <c r="H382" s="40"/>
      <c r="I382" s="279">
        <f>SUM(I383+I388)</f>
        <v>13322996</v>
      </c>
    </row>
    <row r="383" spans="1:10" s="33" customFormat="1" ht="31.5" x14ac:dyDescent="0.25">
      <c r="A383" s="55" t="s">
        <v>462</v>
      </c>
      <c r="B383" s="108" t="s">
        <v>50</v>
      </c>
      <c r="C383" s="40" t="s">
        <v>26</v>
      </c>
      <c r="D383" s="40" t="s">
        <v>13</v>
      </c>
      <c r="E383" s="239" t="s">
        <v>204</v>
      </c>
      <c r="F383" s="240" t="s">
        <v>8</v>
      </c>
      <c r="G383" s="272" t="s">
        <v>371</v>
      </c>
      <c r="H383" s="40"/>
      <c r="I383" s="279">
        <f>SUM(I384)</f>
        <v>11366016</v>
      </c>
    </row>
    <row r="384" spans="1:10" s="33" customFormat="1" ht="31.5" x14ac:dyDescent="0.25">
      <c r="A384" s="55" t="s">
        <v>83</v>
      </c>
      <c r="B384" s="108" t="s">
        <v>50</v>
      </c>
      <c r="C384" s="40" t="s">
        <v>26</v>
      </c>
      <c r="D384" s="40" t="s">
        <v>13</v>
      </c>
      <c r="E384" s="239" t="s">
        <v>204</v>
      </c>
      <c r="F384" s="240" t="s">
        <v>8</v>
      </c>
      <c r="G384" s="272" t="s">
        <v>410</v>
      </c>
      <c r="H384" s="40"/>
      <c r="I384" s="279">
        <f>SUM(I385:I387)</f>
        <v>11366016</v>
      </c>
    </row>
    <row r="385" spans="1:9" s="33" customFormat="1" ht="63" x14ac:dyDescent="0.25">
      <c r="A385" s="88" t="s">
        <v>75</v>
      </c>
      <c r="B385" s="108" t="s">
        <v>50</v>
      </c>
      <c r="C385" s="40" t="s">
        <v>26</v>
      </c>
      <c r="D385" s="40" t="s">
        <v>13</v>
      </c>
      <c r="E385" s="239" t="s">
        <v>204</v>
      </c>
      <c r="F385" s="240" t="s">
        <v>8</v>
      </c>
      <c r="G385" s="272" t="s">
        <v>410</v>
      </c>
      <c r="H385" s="40" t="s">
        <v>11</v>
      </c>
      <c r="I385" s="278">
        <v>7440638</v>
      </c>
    </row>
    <row r="386" spans="1:9" s="33" customFormat="1" ht="31.5" x14ac:dyDescent="0.25">
      <c r="A386" s="375" t="s">
        <v>376</v>
      </c>
      <c r="B386" s="6" t="s">
        <v>50</v>
      </c>
      <c r="C386" s="40" t="s">
        <v>26</v>
      </c>
      <c r="D386" s="40" t="s">
        <v>13</v>
      </c>
      <c r="E386" s="212" t="s">
        <v>204</v>
      </c>
      <c r="F386" s="213" t="s">
        <v>8</v>
      </c>
      <c r="G386" s="260" t="s">
        <v>410</v>
      </c>
      <c r="H386" s="1" t="s">
        <v>14</v>
      </c>
      <c r="I386" s="302">
        <v>2657069</v>
      </c>
    </row>
    <row r="387" spans="1:9" s="33" customFormat="1" ht="15.75" x14ac:dyDescent="0.25">
      <c r="A387" s="55" t="s">
        <v>16</v>
      </c>
      <c r="B387" s="108" t="s">
        <v>50</v>
      </c>
      <c r="C387" s="40" t="s">
        <v>26</v>
      </c>
      <c r="D387" s="40" t="s">
        <v>13</v>
      </c>
      <c r="E387" s="212" t="s">
        <v>204</v>
      </c>
      <c r="F387" s="213" t="s">
        <v>8</v>
      </c>
      <c r="G387" s="260" t="s">
        <v>410</v>
      </c>
      <c r="H387" s="1" t="s">
        <v>15</v>
      </c>
      <c r="I387" s="301">
        <v>1268309</v>
      </c>
    </row>
    <row r="388" spans="1:9" s="33" customFormat="1" ht="16.5" customHeight="1" x14ac:dyDescent="0.25">
      <c r="A388" s="55" t="s">
        <v>618</v>
      </c>
      <c r="B388" s="108" t="s">
        <v>50</v>
      </c>
      <c r="C388" s="40" t="s">
        <v>26</v>
      </c>
      <c r="D388" s="40" t="s">
        <v>13</v>
      </c>
      <c r="E388" s="239" t="s">
        <v>204</v>
      </c>
      <c r="F388" s="240" t="s">
        <v>619</v>
      </c>
      <c r="G388" s="272" t="s">
        <v>371</v>
      </c>
      <c r="H388" s="40"/>
      <c r="I388" s="279">
        <f>SUM(I389)</f>
        <v>1956980</v>
      </c>
    </row>
    <row r="389" spans="1:9" s="33" customFormat="1" ht="47.25" x14ac:dyDescent="0.25">
      <c r="A389" s="55" t="s">
        <v>711</v>
      </c>
      <c r="B389" s="108" t="s">
        <v>50</v>
      </c>
      <c r="C389" s="40" t="s">
        <v>26</v>
      </c>
      <c r="D389" s="40" t="s">
        <v>13</v>
      </c>
      <c r="E389" s="239" t="s">
        <v>204</v>
      </c>
      <c r="F389" s="240" t="s">
        <v>619</v>
      </c>
      <c r="G389" s="272" t="s">
        <v>620</v>
      </c>
      <c r="H389" s="40"/>
      <c r="I389" s="279">
        <f>SUM(I390)</f>
        <v>1956980</v>
      </c>
    </row>
    <row r="390" spans="1:9" s="33" customFormat="1" ht="31.5" customHeight="1" x14ac:dyDescent="0.25">
      <c r="A390" s="375" t="s">
        <v>376</v>
      </c>
      <c r="B390" s="108" t="s">
        <v>50</v>
      </c>
      <c r="C390" s="40" t="s">
        <v>26</v>
      </c>
      <c r="D390" s="40" t="s">
        <v>13</v>
      </c>
      <c r="E390" s="239" t="s">
        <v>204</v>
      </c>
      <c r="F390" s="240" t="s">
        <v>619</v>
      </c>
      <c r="G390" s="272" t="s">
        <v>620</v>
      </c>
      <c r="H390" s="40" t="s">
        <v>14</v>
      </c>
      <c r="I390" s="278">
        <v>1956980</v>
      </c>
    </row>
    <row r="391" spans="1:9" s="33" customFormat="1" ht="61.5" hidden="1" customHeight="1" x14ac:dyDescent="0.25">
      <c r="A391" s="90" t="s">
        <v>138</v>
      </c>
      <c r="B391" s="108" t="s">
        <v>50</v>
      </c>
      <c r="C391" s="40" t="s">
        <v>26</v>
      </c>
      <c r="D391" s="40" t="s">
        <v>13</v>
      </c>
      <c r="E391" s="239" t="s">
        <v>205</v>
      </c>
      <c r="F391" s="240" t="s">
        <v>370</v>
      </c>
      <c r="G391" s="272" t="s">
        <v>371</v>
      </c>
      <c r="H391" s="40"/>
      <c r="I391" s="279">
        <f>SUM(I392)</f>
        <v>0</v>
      </c>
    </row>
    <row r="392" spans="1:9" s="33" customFormat="1" ht="31.5" hidden="1" customHeight="1" x14ac:dyDescent="0.25">
      <c r="A392" s="90" t="s">
        <v>463</v>
      </c>
      <c r="B392" s="108" t="s">
        <v>50</v>
      </c>
      <c r="C392" s="40" t="s">
        <v>26</v>
      </c>
      <c r="D392" s="40" t="s">
        <v>13</v>
      </c>
      <c r="E392" s="239" t="s">
        <v>205</v>
      </c>
      <c r="F392" s="240" t="s">
        <v>8</v>
      </c>
      <c r="G392" s="272" t="s">
        <v>371</v>
      </c>
      <c r="H392" s="40"/>
      <c r="I392" s="279">
        <f>SUM(I393)</f>
        <v>0</v>
      </c>
    </row>
    <row r="393" spans="1:9" s="33" customFormat="1" ht="18" hidden="1" customHeight="1" x14ac:dyDescent="0.25">
      <c r="A393" s="376" t="s">
        <v>464</v>
      </c>
      <c r="B393" s="108" t="s">
        <v>50</v>
      </c>
      <c r="C393" s="40" t="s">
        <v>26</v>
      </c>
      <c r="D393" s="40" t="s">
        <v>13</v>
      </c>
      <c r="E393" s="239" t="s">
        <v>205</v>
      </c>
      <c r="F393" s="240" t="s">
        <v>8</v>
      </c>
      <c r="G393" s="272" t="s">
        <v>465</v>
      </c>
      <c r="H393" s="40"/>
      <c r="I393" s="279">
        <f>SUM(I394)</f>
        <v>0</v>
      </c>
    </row>
    <row r="394" spans="1:9" s="33" customFormat="1" ht="31.5" hidden="1" customHeight="1" x14ac:dyDescent="0.25">
      <c r="A394" s="375" t="s">
        <v>376</v>
      </c>
      <c r="B394" s="108" t="s">
        <v>50</v>
      </c>
      <c r="C394" s="40" t="s">
        <v>26</v>
      </c>
      <c r="D394" s="40" t="s">
        <v>13</v>
      </c>
      <c r="E394" s="239" t="s">
        <v>205</v>
      </c>
      <c r="F394" s="199" t="s">
        <v>8</v>
      </c>
      <c r="G394" s="253" t="s">
        <v>465</v>
      </c>
      <c r="H394" s="40" t="s">
        <v>14</v>
      </c>
      <c r="I394" s="278"/>
    </row>
    <row r="395" spans="1:9" s="33" customFormat="1" ht="63" x14ac:dyDescent="0.25">
      <c r="A395" s="89" t="s">
        <v>123</v>
      </c>
      <c r="B395" s="26" t="s">
        <v>50</v>
      </c>
      <c r="C395" s="24" t="s">
        <v>26</v>
      </c>
      <c r="D395" s="38" t="s">
        <v>13</v>
      </c>
      <c r="E395" s="206" t="s">
        <v>188</v>
      </c>
      <c r="F395" s="207" t="s">
        <v>370</v>
      </c>
      <c r="G395" s="257" t="s">
        <v>371</v>
      </c>
      <c r="H395" s="24"/>
      <c r="I395" s="277">
        <f>SUM(I396)</f>
        <v>127170</v>
      </c>
    </row>
    <row r="396" spans="1:9" s="33" customFormat="1" ht="110.25" x14ac:dyDescent="0.25">
      <c r="A396" s="90" t="s">
        <v>135</v>
      </c>
      <c r="B396" s="47" t="s">
        <v>50</v>
      </c>
      <c r="C396" s="1" t="s">
        <v>26</v>
      </c>
      <c r="D396" s="31" t="s">
        <v>13</v>
      </c>
      <c r="E396" s="212" t="s">
        <v>190</v>
      </c>
      <c r="F396" s="213" t="s">
        <v>370</v>
      </c>
      <c r="G396" s="260" t="s">
        <v>371</v>
      </c>
      <c r="H396" s="1"/>
      <c r="I396" s="279">
        <f>SUM(I397)</f>
        <v>127170</v>
      </c>
    </row>
    <row r="397" spans="1:9" s="33" customFormat="1" ht="47.25" x14ac:dyDescent="0.25">
      <c r="A397" s="90" t="s">
        <v>405</v>
      </c>
      <c r="B397" s="47" t="s">
        <v>50</v>
      </c>
      <c r="C397" s="1" t="s">
        <v>26</v>
      </c>
      <c r="D397" s="31" t="s">
        <v>13</v>
      </c>
      <c r="E397" s="212" t="s">
        <v>190</v>
      </c>
      <c r="F397" s="213" t="s">
        <v>8</v>
      </c>
      <c r="G397" s="260" t="s">
        <v>371</v>
      </c>
      <c r="H397" s="1"/>
      <c r="I397" s="279">
        <f>SUM(I398)</f>
        <v>127170</v>
      </c>
    </row>
    <row r="398" spans="1:9" s="33" customFormat="1" ht="31.5" x14ac:dyDescent="0.25">
      <c r="A398" s="55" t="s">
        <v>94</v>
      </c>
      <c r="B398" s="108" t="s">
        <v>50</v>
      </c>
      <c r="C398" s="1" t="s">
        <v>26</v>
      </c>
      <c r="D398" s="31" t="s">
        <v>13</v>
      </c>
      <c r="E398" s="212" t="s">
        <v>190</v>
      </c>
      <c r="F398" s="213" t="s">
        <v>8</v>
      </c>
      <c r="G398" s="260" t="s">
        <v>428</v>
      </c>
      <c r="H398" s="1"/>
      <c r="I398" s="279">
        <f>SUM(I399)</f>
        <v>127170</v>
      </c>
    </row>
    <row r="399" spans="1:9" ht="31.5" x14ac:dyDescent="0.25">
      <c r="A399" s="375" t="s">
        <v>376</v>
      </c>
      <c r="B399" s="6" t="s">
        <v>50</v>
      </c>
      <c r="C399" s="1" t="s">
        <v>26</v>
      </c>
      <c r="D399" s="31" t="s">
        <v>13</v>
      </c>
      <c r="E399" s="212" t="s">
        <v>190</v>
      </c>
      <c r="F399" s="213" t="s">
        <v>8</v>
      </c>
      <c r="G399" s="260" t="s">
        <v>428</v>
      </c>
      <c r="H399" s="1" t="s">
        <v>14</v>
      </c>
      <c r="I399" s="301">
        <v>127170</v>
      </c>
    </row>
    <row r="400" spans="1:9" ht="15.75" x14ac:dyDescent="0.25">
      <c r="A400" s="96" t="s">
        <v>520</v>
      </c>
      <c r="B400" s="22" t="s">
        <v>50</v>
      </c>
      <c r="C400" s="18" t="s">
        <v>26</v>
      </c>
      <c r="D400" s="18" t="s">
        <v>26</v>
      </c>
      <c r="E400" s="194"/>
      <c r="F400" s="195"/>
      <c r="G400" s="251"/>
      <c r="H400" s="18"/>
      <c r="I400" s="300">
        <f>SUM(I401)</f>
        <v>867075</v>
      </c>
    </row>
    <row r="401" spans="1:9" ht="63" x14ac:dyDescent="0.25">
      <c r="A401" s="89" t="s">
        <v>143</v>
      </c>
      <c r="B401" s="26" t="s">
        <v>50</v>
      </c>
      <c r="C401" s="24" t="s">
        <v>26</v>
      </c>
      <c r="D401" s="24" t="s">
        <v>26</v>
      </c>
      <c r="E401" s="196" t="s">
        <v>467</v>
      </c>
      <c r="F401" s="197" t="s">
        <v>370</v>
      </c>
      <c r="G401" s="252" t="s">
        <v>371</v>
      </c>
      <c r="H401" s="24"/>
      <c r="I401" s="277">
        <f>SUM(I402)</f>
        <v>867075</v>
      </c>
    </row>
    <row r="402" spans="1:9" ht="78.75" x14ac:dyDescent="0.25">
      <c r="A402" s="90" t="s">
        <v>145</v>
      </c>
      <c r="B402" s="47" t="s">
        <v>50</v>
      </c>
      <c r="C402" s="40" t="s">
        <v>26</v>
      </c>
      <c r="D402" s="40" t="s">
        <v>26</v>
      </c>
      <c r="E402" s="239" t="s">
        <v>207</v>
      </c>
      <c r="F402" s="240" t="s">
        <v>370</v>
      </c>
      <c r="G402" s="272" t="s">
        <v>371</v>
      </c>
      <c r="H402" s="40"/>
      <c r="I402" s="279">
        <f>SUM(I403)</f>
        <v>867075</v>
      </c>
    </row>
    <row r="403" spans="1:9" ht="31.5" x14ac:dyDescent="0.25">
      <c r="A403" s="90" t="s">
        <v>468</v>
      </c>
      <c r="B403" s="47" t="s">
        <v>50</v>
      </c>
      <c r="C403" s="40" t="s">
        <v>26</v>
      </c>
      <c r="D403" s="40" t="s">
        <v>26</v>
      </c>
      <c r="E403" s="239" t="s">
        <v>207</v>
      </c>
      <c r="F403" s="240" t="s">
        <v>8</v>
      </c>
      <c r="G403" s="272" t="s">
        <v>371</v>
      </c>
      <c r="H403" s="40"/>
      <c r="I403" s="279">
        <f>SUM(I404+I407)</f>
        <v>867075</v>
      </c>
    </row>
    <row r="404" spans="1:9" ht="31.5" x14ac:dyDescent="0.25">
      <c r="A404" s="88" t="s">
        <v>469</v>
      </c>
      <c r="B404" s="108" t="s">
        <v>50</v>
      </c>
      <c r="C404" s="1" t="s">
        <v>26</v>
      </c>
      <c r="D404" s="1" t="s">
        <v>26</v>
      </c>
      <c r="E404" s="239" t="s">
        <v>207</v>
      </c>
      <c r="F404" s="199" t="s">
        <v>8</v>
      </c>
      <c r="G404" s="253" t="s">
        <v>470</v>
      </c>
      <c r="H404" s="1"/>
      <c r="I404" s="279">
        <f>SUM(I405:I406)</f>
        <v>709520</v>
      </c>
    </row>
    <row r="405" spans="1:9" ht="31.5" x14ac:dyDescent="0.25">
      <c r="A405" s="375" t="s">
        <v>376</v>
      </c>
      <c r="B405" s="6" t="s">
        <v>50</v>
      </c>
      <c r="C405" s="1" t="s">
        <v>26</v>
      </c>
      <c r="D405" s="1" t="s">
        <v>26</v>
      </c>
      <c r="E405" s="239" t="s">
        <v>207</v>
      </c>
      <c r="F405" s="199" t="s">
        <v>8</v>
      </c>
      <c r="G405" s="253" t="s">
        <v>470</v>
      </c>
      <c r="H405" s="1" t="s">
        <v>14</v>
      </c>
      <c r="I405" s="278">
        <v>709520</v>
      </c>
    </row>
    <row r="406" spans="1:9" ht="15.75" hidden="1" x14ac:dyDescent="0.25">
      <c r="A406" s="55" t="s">
        <v>38</v>
      </c>
      <c r="B406" s="6" t="s">
        <v>50</v>
      </c>
      <c r="C406" s="1" t="s">
        <v>26</v>
      </c>
      <c r="D406" s="1" t="s">
        <v>26</v>
      </c>
      <c r="E406" s="239" t="s">
        <v>207</v>
      </c>
      <c r="F406" s="199" t="s">
        <v>8</v>
      </c>
      <c r="G406" s="253" t="s">
        <v>470</v>
      </c>
      <c r="H406" s="1" t="s">
        <v>37</v>
      </c>
      <c r="I406" s="278"/>
    </row>
    <row r="407" spans="1:9" ht="15.75" x14ac:dyDescent="0.25">
      <c r="A407" s="379" t="s">
        <v>471</v>
      </c>
      <c r="B407" s="6" t="s">
        <v>50</v>
      </c>
      <c r="C407" s="1" t="s">
        <v>26</v>
      </c>
      <c r="D407" s="1" t="s">
        <v>26</v>
      </c>
      <c r="E407" s="239" t="s">
        <v>207</v>
      </c>
      <c r="F407" s="199" t="s">
        <v>8</v>
      </c>
      <c r="G407" s="253" t="s">
        <v>472</v>
      </c>
      <c r="H407" s="1"/>
      <c r="I407" s="279">
        <f>SUM(I408:I409)</f>
        <v>157555</v>
      </c>
    </row>
    <row r="408" spans="1:9" ht="31.5" x14ac:dyDescent="0.25">
      <c r="A408" s="375" t="s">
        <v>376</v>
      </c>
      <c r="B408" s="6" t="s">
        <v>50</v>
      </c>
      <c r="C408" s="1" t="s">
        <v>26</v>
      </c>
      <c r="D408" s="1" t="s">
        <v>26</v>
      </c>
      <c r="E408" s="239" t="s">
        <v>207</v>
      </c>
      <c r="F408" s="199" t="s">
        <v>8</v>
      </c>
      <c r="G408" s="253" t="s">
        <v>472</v>
      </c>
      <c r="H408" s="1" t="s">
        <v>14</v>
      </c>
      <c r="I408" s="278">
        <v>157555</v>
      </c>
    </row>
    <row r="409" spans="1:9" ht="15.75" hidden="1" x14ac:dyDescent="0.25">
      <c r="A409" s="55" t="s">
        <v>38</v>
      </c>
      <c r="B409" s="6" t="s">
        <v>50</v>
      </c>
      <c r="C409" s="1" t="s">
        <v>26</v>
      </c>
      <c r="D409" s="1" t="s">
        <v>26</v>
      </c>
      <c r="E409" s="239" t="s">
        <v>207</v>
      </c>
      <c r="F409" s="199" t="s">
        <v>8</v>
      </c>
      <c r="G409" s="253" t="s">
        <v>472</v>
      </c>
      <c r="H409" s="1" t="s">
        <v>37</v>
      </c>
      <c r="I409" s="278"/>
    </row>
    <row r="410" spans="1:9" ht="15.75" x14ac:dyDescent="0.25">
      <c r="A410" s="96" t="s">
        <v>29</v>
      </c>
      <c r="B410" s="22" t="s">
        <v>50</v>
      </c>
      <c r="C410" s="18" t="s">
        <v>26</v>
      </c>
      <c r="D410" s="18" t="s">
        <v>30</v>
      </c>
      <c r="E410" s="194"/>
      <c r="F410" s="195"/>
      <c r="G410" s="251"/>
      <c r="H410" s="18"/>
      <c r="I410" s="300">
        <f>SUM(I416,I411,I438,I433)</f>
        <v>11999162</v>
      </c>
    </row>
    <row r="411" spans="1:9" s="59" customFormat="1" ht="47.25" hidden="1" x14ac:dyDescent="0.25">
      <c r="A411" s="89" t="s">
        <v>105</v>
      </c>
      <c r="B411" s="26" t="s">
        <v>50</v>
      </c>
      <c r="C411" s="24" t="s">
        <v>26</v>
      </c>
      <c r="D411" s="24" t="s">
        <v>30</v>
      </c>
      <c r="E411" s="196" t="s">
        <v>171</v>
      </c>
      <c r="F411" s="197" t="s">
        <v>370</v>
      </c>
      <c r="G411" s="252" t="s">
        <v>371</v>
      </c>
      <c r="H411" s="24"/>
      <c r="I411" s="277">
        <f>SUM(I412)</f>
        <v>0</v>
      </c>
    </row>
    <row r="412" spans="1:9" s="33" customFormat="1" ht="78.75" hidden="1" x14ac:dyDescent="0.25">
      <c r="A412" s="91" t="s">
        <v>106</v>
      </c>
      <c r="B412" s="63" t="s">
        <v>50</v>
      </c>
      <c r="C412" s="350" t="s">
        <v>26</v>
      </c>
      <c r="D412" s="31" t="s">
        <v>30</v>
      </c>
      <c r="E412" s="212" t="s">
        <v>198</v>
      </c>
      <c r="F412" s="213" t="s">
        <v>370</v>
      </c>
      <c r="G412" s="260" t="s">
        <v>371</v>
      </c>
      <c r="H412" s="64"/>
      <c r="I412" s="276">
        <f>SUM(I413)</f>
        <v>0</v>
      </c>
    </row>
    <row r="413" spans="1:9" s="33" customFormat="1" ht="47.25" hidden="1" x14ac:dyDescent="0.25">
      <c r="A413" s="91" t="s">
        <v>373</v>
      </c>
      <c r="B413" s="63" t="s">
        <v>50</v>
      </c>
      <c r="C413" s="350" t="s">
        <v>26</v>
      </c>
      <c r="D413" s="31" t="s">
        <v>30</v>
      </c>
      <c r="E413" s="212" t="s">
        <v>198</v>
      </c>
      <c r="F413" s="213" t="s">
        <v>8</v>
      </c>
      <c r="G413" s="260" t="s">
        <v>371</v>
      </c>
      <c r="H413" s="64"/>
      <c r="I413" s="276">
        <f>SUM(I414)</f>
        <v>0</v>
      </c>
    </row>
    <row r="414" spans="1:9" s="33" customFormat="1" ht="31.5" hidden="1" x14ac:dyDescent="0.25">
      <c r="A414" s="376" t="s">
        <v>97</v>
      </c>
      <c r="B414" s="47" t="s">
        <v>50</v>
      </c>
      <c r="C414" s="350" t="s">
        <v>26</v>
      </c>
      <c r="D414" s="31" t="s">
        <v>30</v>
      </c>
      <c r="E414" s="212" t="s">
        <v>198</v>
      </c>
      <c r="F414" s="213" t="s">
        <v>8</v>
      </c>
      <c r="G414" s="260" t="s">
        <v>375</v>
      </c>
      <c r="H414" s="1"/>
      <c r="I414" s="279">
        <f>SUM(I415)</f>
        <v>0</v>
      </c>
    </row>
    <row r="415" spans="1:9" s="33" customFormat="1" ht="31.5" hidden="1" x14ac:dyDescent="0.25">
      <c r="A415" s="394" t="s">
        <v>376</v>
      </c>
      <c r="B415" s="63" t="s">
        <v>50</v>
      </c>
      <c r="C415" s="350" t="s">
        <v>26</v>
      </c>
      <c r="D415" s="31" t="s">
        <v>30</v>
      </c>
      <c r="E415" s="212" t="s">
        <v>198</v>
      </c>
      <c r="F415" s="213" t="s">
        <v>8</v>
      </c>
      <c r="G415" s="260" t="s">
        <v>375</v>
      </c>
      <c r="H415" s="64" t="s">
        <v>14</v>
      </c>
      <c r="I415" s="302"/>
    </row>
    <row r="416" spans="1:9" ht="31.5" x14ac:dyDescent="0.25">
      <c r="A416" s="86" t="s">
        <v>133</v>
      </c>
      <c r="B416" s="26" t="s">
        <v>50</v>
      </c>
      <c r="C416" s="24" t="s">
        <v>26</v>
      </c>
      <c r="D416" s="24" t="s">
        <v>30</v>
      </c>
      <c r="E416" s="196" t="s">
        <v>448</v>
      </c>
      <c r="F416" s="197" t="s">
        <v>370</v>
      </c>
      <c r="G416" s="252" t="s">
        <v>371</v>
      </c>
      <c r="H416" s="24"/>
      <c r="I416" s="277">
        <f>SUM(I421+I417)</f>
        <v>11972872</v>
      </c>
    </row>
    <row r="417" spans="1:9" ht="63" x14ac:dyDescent="0.25">
      <c r="A417" s="90" t="s">
        <v>138</v>
      </c>
      <c r="B417" s="47" t="s">
        <v>50</v>
      </c>
      <c r="C417" s="1" t="s">
        <v>26</v>
      </c>
      <c r="D417" s="1" t="s">
        <v>30</v>
      </c>
      <c r="E417" s="239" t="s">
        <v>205</v>
      </c>
      <c r="F417" s="240" t="s">
        <v>370</v>
      </c>
      <c r="G417" s="272" t="s">
        <v>371</v>
      </c>
      <c r="H417" s="40"/>
      <c r="I417" s="279">
        <f>SUM(I418)</f>
        <v>53000</v>
      </c>
    </row>
    <row r="418" spans="1:9" ht="31.5" x14ac:dyDescent="0.25">
      <c r="A418" s="90" t="s">
        <v>463</v>
      </c>
      <c r="B418" s="47" t="s">
        <v>50</v>
      </c>
      <c r="C418" s="1" t="s">
        <v>26</v>
      </c>
      <c r="D418" s="1" t="s">
        <v>30</v>
      </c>
      <c r="E418" s="239" t="s">
        <v>205</v>
      </c>
      <c r="F418" s="240" t="s">
        <v>8</v>
      </c>
      <c r="G418" s="272" t="s">
        <v>371</v>
      </c>
      <c r="H418" s="40"/>
      <c r="I418" s="279">
        <f>SUM(I419)</f>
        <v>53000</v>
      </c>
    </row>
    <row r="419" spans="1:9" ht="15.75" x14ac:dyDescent="0.25">
      <c r="A419" s="376" t="s">
        <v>464</v>
      </c>
      <c r="B419" s="47" t="s">
        <v>50</v>
      </c>
      <c r="C419" s="1" t="s">
        <v>26</v>
      </c>
      <c r="D419" s="1" t="s">
        <v>30</v>
      </c>
      <c r="E419" s="239" t="s">
        <v>205</v>
      </c>
      <c r="F419" s="240" t="s">
        <v>8</v>
      </c>
      <c r="G419" s="272" t="s">
        <v>465</v>
      </c>
      <c r="H419" s="40"/>
      <c r="I419" s="279">
        <f>SUM(I420)</f>
        <v>53000</v>
      </c>
    </row>
    <row r="420" spans="1:9" ht="31.5" x14ac:dyDescent="0.25">
      <c r="A420" s="375" t="s">
        <v>376</v>
      </c>
      <c r="B420" s="6" t="s">
        <v>50</v>
      </c>
      <c r="C420" s="1" t="s">
        <v>26</v>
      </c>
      <c r="D420" s="1" t="s">
        <v>30</v>
      </c>
      <c r="E420" s="198" t="s">
        <v>205</v>
      </c>
      <c r="F420" s="199" t="s">
        <v>8</v>
      </c>
      <c r="G420" s="253" t="s">
        <v>465</v>
      </c>
      <c r="H420" s="1" t="s">
        <v>14</v>
      </c>
      <c r="I420" s="278">
        <v>53000</v>
      </c>
    </row>
    <row r="421" spans="1:9" ht="63" x14ac:dyDescent="0.25">
      <c r="A421" s="55" t="s">
        <v>146</v>
      </c>
      <c r="B421" s="108" t="s">
        <v>50</v>
      </c>
      <c r="C421" s="1" t="s">
        <v>26</v>
      </c>
      <c r="D421" s="1" t="s">
        <v>30</v>
      </c>
      <c r="E421" s="198" t="s">
        <v>208</v>
      </c>
      <c r="F421" s="199" t="s">
        <v>370</v>
      </c>
      <c r="G421" s="253" t="s">
        <v>371</v>
      </c>
      <c r="H421" s="1"/>
      <c r="I421" s="279">
        <f>SUM(I422+I429)</f>
        <v>11919872</v>
      </c>
    </row>
    <row r="422" spans="1:9" ht="47.25" x14ac:dyDescent="0.25">
      <c r="A422" s="55" t="s">
        <v>473</v>
      </c>
      <c r="B422" s="108" t="s">
        <v>50</v>
      </c>
      <c r="C422" s="1" t="s">
        <v>26</v>
      </c>
      <c r="D422" s="1" t="s">
        <v>30</v>
      </c>
      <c r="E422" s="198" t="s">
        <v>208</v>
      </c>
      <c r="F422" s="199" t="s">
        <v>8</v>
      </c>
      <c r="G422" s="253" t="s">
        <v>371</v>
      </c>
      <c r="H422" s="1"/>
      <c r="I422" s="279">
        <f>SUM(I423+I425)</f>
        <v>10095146</v>
      </c>
    </row>
    <row r="423" spans="1:9" ht="35.25" customHeight="1" x14ac:dyDescent="0.25">
      <c r="A423" s="55" t="s">
        <v>147</v>
      </c>
      <c r="B423" s="108" t="s">
        <v>50</v>
      </c>
      <c r="C423" s="1" t="s">
        <v>26</v>
      </c>
      <c r="D423" s="1" t="s">
        <v>30</v>
      </c>
      <c r="E423" s="198" t="s">
        <v>208</v>
      </c>
      <c r="F423" s="199" t="s">
        <v>8</v>
      </c>
      <c r="G423" s="253" t="s">
        <v>474</v>
      </c>
      <c r="H423" s="1"/>
      <c r="I423" s="279">
        <f>SUM(I424)</f>
        <v>122103</v>
      </c>
    </row>
    <row r="424" spans="1:9" ht="63" x14ac:dyDescent="0.25">
      <c r="A424" s="88" t="s">
        <v>75</v>
      </c>
      <c r="B424" s="108" t="s">
        <v>50</v>
      </c>
      <c r="C424" s="1" t="s">
        <v>26</v>
      </c>
      <c r="D424" s="1" t="s">
        <v>30</v>
      </c>
      <c r="E424" s="198" t="s">
        <v>208</v>
      </c>
      <c r="F424" s="199" t="s">
        <v>8</v>
      </c>
      <c r="G424" s="253" t="s">
        <v>474</v>
      </c>
      <c r="H424" s="1" t="s">
        <v>11</v>
      </c>
      <c r="I424" s="278">
        <v>122103</v>
      </c>
    </row>
    <row r="425" spans="1:9" ht="31.5" x14ac:dyDescent="0.25">
      <c r="A425" s="55" t="s">
        <v>83</v>
      </c>
      <c r="B425" s="108" t="s">
        <v>50</v>
      </c>
      <c r="C425" s="40" t="s">
        <v>26</v>
      </c>
      <c r="D425" s="40" t="s">
        <v>30</v>
      </c>
      <c r="E425" s="239" t="s">
        <v>208</v>
      </c>
      <c r="F425" s="240" t="s">
        <v>8</v>
      </c>
      <c r="G425" s="272" t="s">
        <v>410</v>
      </c>
      <c r="H425" s="40"/>
      <c r="I425" s="279">
        <f>SUM(I426:I428)</f>
        <v>9973043</v>
      </c>
    </row>
    <row r="426" spans="1:9" ht="63" x14ac:dyDescent="0.25">
      <c r="A426" s="88" t="s">
        <v>75</v>
      </c>
      <c r="B426" s="108" t="s">
        <v>50</v>
      </c>
      <c r="C426" s="1" t="s">
        <v>26</v>
      </c>
      <c r="D426" s="1" t="s">
        <v>30</v>
      </c>
      <c r="E426" s="198" t="s">
        <v>208</v>
      </c>
      <c r="F426" s="199" t="s">
        <v>8</v>
      </c>
      <c r="G426" s="253" t="s">
        <v>410</v>
      </c>
      <c r="H426" s="1" t="s">
        <v>11</v>
      </c>
      <c r="I426" s="278">
        <v>8508757</v>
      </c>
    </row>
    <row r="427" spans="1:9" ht="31.5" x14ac:dyDescent="0.25">
      <c r="A427" s="375" t="s">
        <v>376</v>
      </c>
      <c r="B427" s="6" t="s">
        <v>50</v>
      </c>
      <c r="C427" s="1" t="s">
        <v>26</v>
      </c>
      <c r="D427" s="1" t="s">
        <v>30</v>
      </c>
      <c r="E427" s="198" t="s">
        <v>208</v>
      </c>
      <c r="F427" s="199" t="s">
        <v>8</v>
      </c>
      <c r="G427" s="253" t="s">
        <v>410</v>
      </c>
      <c r="H427" s="1" t="s">
        <v>14</v>
      </c>
      <c r="I427" s="328">
        <v>1461456</v>
      </c>
    </row>
    <row r="428" spans="1:9" ht="15.75" x14ac:dyDescent="0.25">
      <c r="A428" s="55" t="s">
        <v>16</v>
      </c>
      <c r="B428" s="108" t="s">
        <v>50</v>
      </c>
      <c r="C428" s="1" t="s">
        <v>26</v>
      </c>
      <c r="D428" s="1" t="s">
        <v>30</v>
      </c>
      <c r="E428" s="198" t="s">
        <v>208</v>
      </c>
      <c r="F428" s="199" t="s">
        <v>8</v>
      </c>
      <c r="G428" s="253" t="s">
        <v>410</v>
      </c>
      <c r="H428" s="1" t="s">
        <v>15</v>
      </c>
      <c r="I428" s="278">
        <v>2830</v>
      </c>
    </row>
    <row r="429" spans="1:9" ht="68.25" customHeight="1" x14ac:dyDescent="0.25">
      <c r="A429" s="55" t="s">
        <v>582</v>
      </c>
      <c r="B429" s="108" t="s">
        <v>50</v>
      </c>
      <c r="C429" s="1" t="s">
        <v>26</v>
      </c>
      <c r="D429" s="1" t="s">
        <v>30</v>
      </c>
      <c r="E429" s="198" t="s">
        <v>208</v>
      </c>
      <c r="F429" s="199" t="s">
        <v>10</v>
      </c>
      <c r="G429" s="253" t="s">
        <v>371</v>
      </c>
      <c r="H429" s="1"/>
      <c r="I429" s="279">
        <f>SUM(I430)</f>
        <v>1824726</v>
      </c>
    </row>
    <row r="430" spans="1:9" ht="31.5" x14ac:dyDescent="0.25">
      <c r="A430" s="55" t="s">
        <v>74</v>
      </c>
      <c r="B430" s="108" t="s">
        <v>50</v>
      </c>
      <c r="C430" s="1" t="s">
        <v>26</v>
      </c>
      <c r="D430" s="1" t="s">
        <v>30</v>
      </c>
      <c r="E430" s="198" t="s">
        <v>208</v>
      </c>
      <c r="F430" s="199" t="s">
        <v>10</v>
      </c>
      <c r="G430" s="253" t="s">
        <v>372</v>
      </c>
      <c r="H430" s="1"/>
      <c r="I430" s="279">
        <f>SUM(I431:I432)</f>
        <v>1824726</v>
      </c>
    </row>
    <row r="431" spans="1:9" ht="63" x14ac:dyDescent="0.25">
      <c r="A431" s="88" t="s">
        <v>75</v>
      </c>
      <c r="B431" s="108" t="s">
        <v>50</v>
      </c>
      <c r="C431" s="1" t="s">
        <v>26</v>
      </c>
      <c r="D431" s="1" t="s">
        <v>30</v>
      </c>
      <c r="E431" s="198" t="s">
        <v>208</v>
      </c>
      <c r="F431" s="199" t="s">
        <v>10</v>
      </c>
      <c r="G431" s="253" t="s">
        <v>372</v>
      </c>
      <c r="H431" s="1" t="s">
        <v>11</v>
      </c>
      <c r="I431" s="301">
        <v>1824726</v>
      </c>
    </row>
    <row r="432" spans="1:9" ht="31.5" hidden="1" x14ac:dyDescent="0.25">
      <c r="A432" s="394" t="s">
        <v>376</v>
      </c>
      <c r="B432" s="108" t="s">
        <v>50</v>
      </c>
      <c r="C432" s="1" t="s">
        <v>26</v>
      </c>
      <c r="D432" s="1" t="s">
        <v>30</v>
      </c>
      <c r="E432" s="198" t="s">
        <v>208</v>
      </c>
      <c r="F432" s="199" t="s">
        <v>10</v>
      </c>
      <c r="G432" s="253" t="s">
        <v>372</v>
      </c>
      <c r="H432" s="1" t="s">
        <v>14</v>
      </c>
      <c r="I432" s="301"/>
    </row>
    <row r="433" spans="1:10" ht="47.25" x14ac:dyDescent="0.25">
      <c r="A433" s="89" t="s">
        <v>100</v>
      </c>
      <c r="B433" s="26" t="s">
        <v>50</v>
      </c>
      <c r="C433" s="24" t="s">
        <v>26</v>
      </c>
      <c r="D433" s="24" t="s">
        <v>30</v>
      </c>
      <c r="E433" s="196" t="s">
        <v>382</v>
      </c>
      <c r="F433" s="197" t="s">
        <v>370</v>
      </c>
      <c r="G433" s="252" t="s">
        <v>371</v>
      </c>
      <c r="H433" s="24"/>
      <c r="I433" s="277">
        <f>SUM(I434)</f>
        <v>2400</v>
      </c>
    </row>
    <row r="434" spans="1:10" ht="63" x14ac:dyDescent="0.25">
      <c r="A434" s="90" t="s">
        <v>111</v>
      </c>
      <c r="B434" s="47" t="s">
        <v>50</v>
      </c>
      <c r="C434" s="1" t="s">
        <v>26</v>
      </c>
      <c r="D434" s="1" t="s">
        <v>30</v>
      </c>
      <c r="E434" s="198" t="s">
        <v>174</v>
      </c>
      <c r="F434" s="199" t="s">
        <v>370</v>
      </c>
      <c r="G434" s="253" t="s">
        <v>371</v>
      </c>
      <c r="H434" s="40"/>
      <c r="I434" s="279">
        <f>SUM(I435)</f>
        <v>2400</v>
      </c>
    </row>
    <row r="435" spans="1:10" ht="47.25" x14ac:dyDescent="0.25">
      <c r="A435" s="90" t="s">
        <v>384</v>
      </c>
      <c r="B435" s="47" t="s">
        <v>50</v>
      </c>
      <c r="C435" s="1" t="s">
        <v>26</v>
      </c>
      <c r="D435" s="1" t="s">
        <v>30</v>
      </c>
      <c r="E435" s="198" t="s">
        <v>174</v>
      </c>
      <c r="F435" s="199" t="s">
        <v>8</v>
      </c>
      <c r="G435" s="253" t="s">
        <v>371</v>
      </c>
      <c r="H435" s="40"/>
      <c r="I435" s="279">
        <f>SUM(I436)</f>
        <v>2400</v>
      </c>
    </row>
    <row r="436" spans="1:10" ht="15.75" x14ac:dyDescent="0.25">
      <c r="A436" s="90" t="s">
        <v>102</v>
      </c>
      <c r="B436" s="47" t="s">
        <v>50</v>
      </c>
      <c r="C436" s="1" t="s">
        <v>26</v>
      </c>
      <c r="D436" s="1" t="s">
        <v>30</v>
      </c>
      <c r="E436" s="198" t="s">
        <v>174</v>
      </c>
      <c r="F436" s="199" t="s">
        <v>8</v>
      </c>
      <c r="G436" s="253" t="s">
        <v>385</v>
      </c>
      <c r="H436" s="40"/>
      <c r="I436" s="279">
        <f>SUM(I437)</f>
        <v>2400</v>
      </c>
    </row>
    <row r="437" spans="1:10" ht="31.5" x14ac:dyDescent="0.25">
      <c r="A437" s="375" t="s">
        <v>376</v>
      </c>
      <c r="B437" s="6" t="s">
        <v>50</v>
      </c>
      <c r="C437" s="1" t="s">
        <v>26</v>
      </c>
      <c r="D437" s="1" t="s">
        <v>30</v>
      </c>
      <c r="E437" s="198" t="s">
        <v>174</v>
      </c>
      <c r="F437" s="199" t="s">
        <v>8</v>
      </c>
      <c r="G437" s="253" t="s">
        <v>385</v>
      </c>
      <c r="H437" s="1" t="s">
        <v>14</v>
      </c>
      <c r="I437" s="278">
        <v>2400</v>
      </c>
    </row>
    <row r="438" spans="1:10" s="33" customFormat="1" ht="63" x14ac:dyDescent="0.25">
      <c r="A438" s="89" t="s">
        <v>123</v>
      </c>
      <c r="B438" s="26" t="s">
        <v>50</v>
      </c>
      <c r="C438" s="24" t="s">
        <v>26</v>
      </c>
      <c r="D438" s="38" t="s">
        <v>30</v>
      </c>
      <c r="E438" s="206" t="s">
        <v>188</v>
      </c>
      <c r="F438" s="207" t="s">
        <v>370</v>
      </c>
      <c r="G438" s="257" t="s">
        <v>371</v>
      </c>
      <c r="H438" s="24"/>
      <c r="I438" s="277">
        <f>SUM(I439)</f>
        <v>23890</v>
      </c>
    </row>
    <row r="439" spans="1:10" s="33" customFormat="1" ht="110.25" x14ac:dyDescent="0.25">
      <c r="A439" s="90" t="s">
        <v>135</v>
      </c>
      <c r="B439" s="47" t="s">
        <v>50</v>
      </c>
      <c r="C439" s="1" t="s">
        <v>26</v>
      </c>
      <c r="D439" s="31" t="s">
        <v>30</v>
      </c>
      <c r="E439" s="212" t="s">
        <v>190</v>
      </c>
      <c r="F439" s="213" t="s">
        <v>370</v>
      </c>
      <c r="G439" s="260" t="s">
        <v>371</v>
      </c>
      <c r="H439" s="1"/>
      <c r="I439" s="279">
        <f>SUM(I440)</f>
        <v>23890</v>
      </c>
    </row>
    <row r="440" spans="1:10" s="33" customFormat="1" ht="47.25" x14ac:dyDescent="0.25">
      <c r="A440" s="90" t="s">
        <v>405</v>
      </c>
      <c r="B440" s="47" t="s">
        <v>50</v>
      </c>
      <c r="C440" s="1" t="s">
        <v>26</v>
      </c>
      <c r="D440" s="31" t="s">
        <v>30</v>
      </c>
      <c r="E440" s="212" t="s">
        <v>190</v>
      </c>
      <c r="F440" s="213" t="s">
        <v>8</v>
      </c>
      <c r="G440" s="260" t="s">
        <v>371</v>
      </c>
      <c r="H440" s="1"/>
      <c r="I440" s="279">
        <f>SUM(I441)</f>
        <v>23890</v>
      </c>
    </row>
    <row r="441" spans="1:10" s="33" customFormat="1" ht="31.5" x14ac:dyDescent="0.25">
      <c r="A441" s="55" t="s">
        <v>94</v>
      </c>
      <c r="B441" s="108" t="s">
        <v>50</v>
      </c>
      <c r="C441" s="1" t="s">
        <v>26</v>
      </c>
      <c r="D441" s="31" t="s">
        <v>30</v>
      </c>
      <c r="E441" s="212" t="s">
        <v>190</v>
      </c>
      <c r="F441" s="213" t="s">
        <v>8</v>
      </c>
      <c r="G441" s="260" t="s">
        <v>428</v>
      </c>
      <c r="H441" s="1"/>
      <c r="I441" s="279">
        <f>SUM(I442)</f>
        <v>23890</v>
      </c>
    </row>
    <row r="442" spans="1:10" s="33" customFormat="1" ht="31.5" x14ac:dyDescent="0.25">
      <c r="A442" s="375" t="s">
        <v>376</v>
      </c>
      <c r="B442" s="6" t="s">
        <v>50</v>
      </c>
      <c r="C442" s="1" t="s">
        <v>26</v>
      </c>
      <c r="D442" s="31" t="s">
        <v>30</v>
      </c>
      <c r="E442" s="212" t="s">
        <v>190</v>
      </c>
      <c r="F442" s="213" t="s">
        <v>8</v>
      </c>
      <c r="G442" s="260" t="s">
        <v>428</v>
      </c>
      <c r="H442" s="1" t="s">
        <v>14</v>
      </c>
      <c r="I442" s="301">
        <v>23890</v>
      </c>
    </row>
    <row r="443" spans="1:10" s="33" customFormat="1" ht="15.75" x14ac:dyDescent="0.25">
      <c r="A443" s="99" t="s">
        <v>35</v>
      </c>
      <c r="B443" s="15" t="s">
        <v>50</v>
      </c>
      <c r="C443" s="15">
        <v>10</v>
      </c>
      <c r="D443" s="15"/>
      <c r="E443" s="217"/>
      <c r="F443" s="218"/>
      <c r="G443" s="261"/>
      <c r="H443" s="11"/>
      <c r="I443" s="299">
        <f>SUM(I444+I478)</f>
        <v>11571599</v>
      </c>
      <c r="J443" s="351"/>
    </row>
    <row r="444" spans="1:10" s="33" customFormat="1" ht="15.75" x14ac:dyDescent="0.25">
      <c r="A444" s="96" t="s">
        <v>39</v>
      </c>
      <c r="B444" s="22" t="s">
        <v>50</v>
      </c>
      <c r="C444" s="22">
        <v>10</v>
      </c>
      <c r="D444" s="18" t="s">
        <v>13</v>
      </c>
      <c r="E444" s="194"/>
      <c r="F444" s="195"/>
      <c r="G444" s="251"/>
      <c r="H444" s="18"/>
      <c r="I444" s="300">
        <f>SUM(I445)</f>
        <v>10405209</v>
      </c>
    </row>
    <row r="445" spans="1:10" ht="31.5" x14ac:dyDescent="0.25">
      <c r="A445" s="89" t="s">
        <v>133</v>
      </c>
      <c r="B445" s="26" t="s">
        <v>50</v>
      </c>
      <c r="C445" s="26">
        <v>10</v>
      </c>
      <c r="D445" s="24" t="s">
        <v>13</v>
      </c>
      <c r="E445" s="196" t="s">
        <v>448</v>
      </c>
      <c r="F445" s="197" t="s">
        <v>370</v>
      </c>
      <c r="G445" s="252" t="s">
        <v>371</v>
      </c>
      <c r="H445" s="24"/>
      <c r="I445" s="277">
        <f>SUM(I446,I467)</f>
        <v>10405209</v>
      </c>
    </row>
    <row r="446" spans="1:10" ht="47.25" x14ac:dyDescent="0.25">
      <c r="A446" s="88" t="s">
        <v>134</v>
      </c>
      <c r="B446" s="108" t="s">
        <v>50</v>
      </c>
      <c r="C446" s="108">
        <v>10</v>
      </c>
      <c r="D446" s="1" t="s">
        <v>13</v>
      </c>
      <c r="E446" s="198" t="s">
        <v>203</v>
      </c>
      <c r="F446" s="199" t="s">
        <v>370</v>
      </c>
      <c r="G446" s="253" t="s">
        <v>371</v>
      </c>
      <c r="H446" s="1"/>
      <c r="I446" s="279">
        <f>SUM(I447+I457)</f>
        <v>10150225</v>
      </c>
    </row>
    <row r="447" spans="1:10" ht="15.75" x14ac:dyDescent="0.25">
      <c r="A447" s="88" t="s">
        <v>449</v>
      </c>
      <c r="B447" s="108" t="s">
        <v>50</v>
      </c>
      <c r="C447" s="108">
        <v>10</v>
      </c>
      <c r="D447" s="1" t="s">
        <v>13</v>
      </c>
      <c r="E447" s="198" t="s">
        <v>203</v>
      </c>
      <c r="F447" s="199" t="s">
        <v>8</v>
      </c>
      <c r="G447" s="253" t="s">
        <v>371</v>
      </c>
      <c r="H447" s="1"/>
      <c r="I447" s="279">
        <f>SUM(I448+I450+I453+I455)</f>
        <v>1401318</v>
      </c>
    </row>
    <row r="448" spans="1:10" ht="31.5" x14ac:dyDescent="0.25">
      <c r="A448" s="88" t="s">
        <v>454</v>
      </c>
      <c r="B448" s="108" t="s">
        <v>50</v>
      </c>
      <c r="C448" s="108">
        <v>10</v>
      </c>
      <c r="D448" s="1" t="s">
        <v>13</v>
      </c>
      <c r="E448" s="198" t="s">
        <v>203</v>
      </c>
      <c r="F448" s="199" t="s">
        <v>8</v>
      </c>
      <c r="G448" s="253" t="s">
        <v>455</v>
      </c>
      <c r="H448" s="1"/>
      <c r="I448" s="279">
        <f>SUM(I449)</f>
        <v>8466</v>
      </c>
    </row>
    <row r="449" spans="1:9" ht="15.75" x14ac:dyDescent="0.25">
      <c r="A449" s="55" t="s">
        <v>38</v>
      </c>
      <c r="B449" s="108" t="s">
        <v>50</v>
      </c>
      <c r="C449" s="108">
        <v>10</v>
      </c>
      <c r="D449" s="1" t="s">
        <v>13</v>
      </c>
      <c r="E449" s="198" t="s">
        <v>203</v>
      </c>
      <c r="F449" s="199" t="s">
        <v>8</v>
      </c>
      <c r="G449" s="253" t="s">
        <v>455</v>
      </c>
      <c r="H449" s="1" t="s">
        <v>37</v>
      </c>
      <c r="I449" s="278">
        <v>8466</v>
      </c>
    </row>
    <row r="450" spans="1:9" ht="63.75" customHeight="1" x14ac:dyDescent="0.25">
      <c r="A450" s="55" t="s">
        <v>91</v>
      </c>
      <c r="B450" s="108" t="s">
        <v>50</v>
      </c>
      <c r="C450" s="108">
        <v>10</v>
      </c>
      <c r="D450" s="1" t="s">
        <v>13</v>
      </c>
      <c r="E450" s="198" t="s">
        <v>203</v>
      </c>
      <c r="F450" s="199" t="s">
        <v>8</v>
      </c>
      <c r="G450" s="253" t="s">
        <v>475</v>
      </c>
      <c r="H450" s="1"/>
      <c r="I450" s="279">
        <f>SUM(I451:I452)</f>
        <v>1311897</v>
      </c>
    </row>
    <row r="451" spans="1:9" ht="31.5" hidden="1" x14ac:dyDescent="0.25">
      <c r="A451" s="375" t="s">
        <v>376</v>
      </c>
      <c r="B451" s="6" t="s">
        <v>50</v>
      </c>
      <c r="C451" s="108">
        <v>10</v>
      </c>
      <c r="D451" s="1" t="s">
        <v>13</v>
      </c>
      <c r="E451" s="198" t="s">
        <v>203</v>
      </c>
      <c r="F451" s="199" t="s">
        <v>8</v>
      </c>
      <c r="G451" s="253" t="s">
        <v>475</v>
      </c>
      <c r="H451" s="1" t="s">
        <v>14</v>
      </c>
      <c r="I451" s="278"/>
    </row>
    <row r="452" spans="1:9" ht="15.75" x14ac:dyDescent="0.25">
      <c r="A452" s="55" t="s">
        <v>38</v>
      </c>
      <c r="B452" s="108" t="s">
        <v>50</v>
      </c>
      <c r="C452" s="108">
        <v>10</v>
      </c>
      <c r="D452" s="1" t="s">
        <v>13</v>
      </c>
      <c r="E452" s="198" t="s">
        <v>203</v>
      </c>
      <c r="F452" s="199" t="s">
        <v>8</v>
      </c>
      <c r="G452" s="253" t="s">
        <v>475</v>
      </c>
      <c r="H452" s="1" t="s">
        <v>37</v>
      </c>
      <c r="I452" s="278">
        <v>1311897</v>
      </c>
    </row>
    <row r="453" spans="1:9" ht="31.5" x14ac:dyDescent="0.25">
      <c r="A453" s="55" t="s">
        <v>457</v>
      </c>
      <c r="B453" s="108" t="s">
        <v>50</v>
      </c>
      <c r="C453" s="108">
        <v>10</v>
      </c>
      <c r="D453" s="1" t="s">
        <v>13</v>
      </c>
      <c r="E453" s="198" t="s">
        <v>203</v>
      </c>
      <c r="F453" s="199" t="s">
        <v>8</v>
      </c>
      <c r="G453" s="253" t="s">
        <v>458</v>
      </c>
      <c r="H453" s="1"/>
      <c r="I453" s="279">
        <f>SUM(I454)</f>
        <v>80955</v>
      </c>
    </row>
    <row r="454" spans="1:9" ht="15.75" x14ac:dyDescent="0.25">
      <c r="A454" s="55" t="s">
        <v>38</v>
      </c>
      <c r="B454" s="108" t="s">
        <v>50</v>
      </c>
      <c r="C454" s="108">
        <v>10</v>
      </c>
      <c r="D454" s="1" t="s">
        <v>13</v>
      </c>
      <c r="E454" s="198" t="s">
        <v>203</v>
      </c>
      <c r="F454" s="199" t="s">
        <v>8</v>
      </c>
      <c r="G454" s="253" t="s">
        <v>458</v>
      </c>
      <c r="H454" s="1" t="s">
        <v>37</v>
      </c>
      <c r="I454" s="278">
        <v>80955</v>
      </c>
    </row>
    <row r="455" spans="1:9" ht="31.5" hidden="1" x14ac:dyDescent="0.25">
      <c r="A455" s="55" t="s">
        <v>621</v>
      </c>
      <c r="B455" s="108" t="s">
        <v>50</v>
      </c>
      <c r="C455" s="108">
        <v>10</v>
      </c>
      <c r="D455" s="1" t="s">
        <v>13</v>
      </c>
      <c r="E455" s="198" t="s">
        <v>203</v>
      </c>
      <c r="F455" s="199" t="s">
        <v>8</v>
      </c>
      <c r="G455" s="253" t="s">
        <v>622</v>
      </c>
      <c r="H455" s="1"/>
      <c r="I455" s="279">
        <f>SUM(I456)</f>
        <v>0</v>
      </c>
    </row>
    <row r="456" spans="1:9" ht="15.75" hidden="1" x14ac:dyDescent="0.25">
      <c r="A456" s="55" t="s">
        <v>38</v>
      </c>
      <c r="B456" s="108" t="s">
        <v>50</v>
      </c>
      <c r="C456" s="108">
        <v>10</v>
      </c>
      <c r="D456" s="1" t="s">
        <v>13</v>
      </c>
      <c r="E456" s="198" t="s">
        <v>203</v>
      </c>
      <c r="F456" s="199" t="s">
        <v>8</v>
      </c>
      <c r="G456" s="253" t="s">
        <v>622</v>
      </c>
      <c r="H456" s="1" t="s">
        <v>37</v>
      </c>
      <c r="I456" s="278"/>
    </row>
    <row r="457" spans="1:9" ht="15.75" x14ac:dyDescent="0.25">
      <c r="A457" s="55" t="s">
        <v>452</v>
      </c>
      <c r="B457" s="108" t="s">
        <v>50</v>
      </c>
      <c r="C457" s="108">
        <v>10</v>
      </c>
      <c r="D457" s="1" t="s">
        <v>13</v>
      </c>
      <c r="E457" s="198" t="s">
        <v>203</v>
      </c>
      <c r="F457" s="199" t="s">
        <v>10</v>
      </c>
      <c r="G457" s="253" t="s">
        <v>371</v>
      </c>
      <c r="H457" s="1"/>
      <c r="I457" s="279">
        <f>SUM(I458+I460+I463+I465)</f>
        <v>8748907</v>
      </c>
    </row>
    <row r="458" spans="1:9" ht="31.5" x14ac:dyDescent="0.25">
      <c r="A458" s="88" t="s">
        <v>454</v>
      </c>
      <c r="B458" s="108" t="s">
        <v>50</v>
      </c>
      <c r="C458" s="108">
        <v>10</v>
      </c>
      <c r="D458" s="1" t="s">
        <v>13</v>
      </c>
      <c r="E458" s="198" t="s">
        <v>203</v>
      </c>
      <c r="F458" s="199" t="s">
        <v>10</v>
      </c>
      <c r="G458" s="253" t="s">
        <v>455</v>
      </c>
      <c r="H458" s="1"/>
      <c r="I458" s="279">
        <f>SUM(I459)</f>
        <v>29956</v>
      </c>
    </row>
    <row r="459" spans="1:9" ht="15.75" x14ac:dyDescent="0.25">
      <c r="A459" s="55" t="s">
        <v>38</v>
      </c>
      <c r="B459" s="108" t="s">
        <v>50</v>
      </c>
      <c r="C459" s="108">
        <v>10</v>
      </c>
      <c r="D459" s="1" t="s">
        <v>13</v>
      </c>
      <c r="E459" s="198" t="s">
        <v>203</v>
      </c>
      <c r="F459" s="199" t="s">
        <v>10</v>
      </c>
      <c r="G459" s="253" t="s">
        <v>455</v>
      </c>
      <c r="H459" s="1" t="s">
        <v>37</v>
      </c>
      <c r="I459" s="278">
        <v>29956</v>
      </c>
    </row>
    <row r="460" spans="1:9" ht="80.25" customHeight="1" x14ac:dyDescent="0.25">
      <c r="A460" s="55" t="s">
        <v>91</v>
      </c>
      <c r="B460" s="108" t="s">
        <v>50</v>
      </c>
      <c r="C460" s="108">
        <v>10</v>
      </c>
      <c r="D460" s="1" t="s">
        <v>13</v>
      </c>
      <c r="E460" s="198" t="s">
        <v>203</v>
      </c>
      <c r="F460" s="199" t="s">
        <v>10</v>
      </c>
      <c r="G460" s="253" t="s">
        <v>475</v>
      </c>
      <c r="H460" s="1"/>
      <c r="I460" s="279">
        <f>SUM(I461:I462)</f>
        <v>8418147</v>
      </c>
    </row>
    <row r="461" spans="1:9" ht="31.5" hidden="1" x14ac:dyDescent="0.25">
      <c r="A461" s="375" t="s">
        <v>376</v>
      </c>
      <c r="B461" s="6" t="s">
        <v>50</v>
      </c>
      <c r="C461" s="108">
        <v>10</v>
      </c>
      <c r="D461" s="1" t="s">
        <v>13</v>
      </c>
      <c r="E461" s="198" t="s">
        <v>203</v>
      </c>
      <c r="F461" s="199" t="s">
        <v>10</v>
      </c>
      <c r="G461" s="253" t="s">
        <v>475</v>
      </c>
      <c r="H461" s="1" t="s">
        <v>14</v>
      </c>
      <c r="I461" s="278"/>
    </row>
    <row r="462" spans="1:9" ht="15.75" x14ac:dyDescent="0.25">
      <c r="A462" s="55" t="s">
        <v>38</v>
      </c>
      <c r="B462" s="108" t="s">
        <v>50</v>
      </c>
      <c r="C462" s="108">
        <v>10</v>
      </c>
      <c r="D462" s="1" t="s">
        <v>13</v>
      </c>
      <c r="E462" s="198" t="s">
        <v>203</v>
      </c>
      <c r="F462" s="199" t="s">
        <v>10</v>
      </c>
      <c r="G462" s="253" t="s">
        <v>475</v>
      </c>
      <c r="H462" s="1" t="s">
        <v>37</v>
      </c>
      <c r="I462" s="278">
        <v>8418147</v>
      </c>
    </row>
    <row r="463" spans="1:9" ht="31.5" x14ac:dyDescent="0.25">
      <c r="A463" s="55" t="s">
        <v>457</v>
      </c>
      <c r="B463" s="108" t="s">
        <v>50</v>
      </c>
      <c r="C463" s="108">
        <v>10</v>
      </c>
      <c r="D463" s="1" t="s">
        <v>13</v>
      </c>
      <c r="E463" s="198" t="s">
        <v>203</v>
      </c>
      <c r="F463" s="199" t="s">
        <v>10</v>
      </c>
      <c r="G463" s="253" t="s">
        <v>458</v>
      </c>
      <c r="H463" s="1"/>
      <c r="I463" s="279">
        <f>SUM(I464)</f>
        <v>300804</v>
      </c>
    </row>
    <row r="464" spans="1:9" ht="15.75" x14ac:dyDescent="0.25">
      <c r="A464" s="55" t="s">
        <v>38</v>
      </c>
      <c r="B464" s="108" t="s">
        <v>50</v>
      </c>
      <c r="C464" s="108">
        <v>10</v>
      </c>
      <c r="D464" s="1" t="s">
        <v>13</v>
      </c>
      <c r="E464" s="198" t="s">
        <v>203</v>
      </c>
      <c r="F464" s="199" t="s">
        <v>10</v>
      </c>
      <c r="G464" s="253" t="s">
        <v>458</v>
      </c>
      <c r="H464" s="1" t="s">
        <v>37</v>
      </c>
      <c r="I464" s="278">
        <v>300804</v>
      </c>
    </row>
    <row r="465" spans="1:11" ht="31.5" hidden="1" x14ac:dyDescent="0.25">
      <c r="A465" s="274" t="s">
        <v>621</v>
      </c>
      <c r="B465" s="108" t="s">
        <v>50</v>
      </c>
      <c r="C465" s="108">
        <v>10</v>
      </c>
      <c r="D465" s="1" t="s">
        <v>13</v>
      </c>
      <c r="E465" s="198" t="s">
        <v>203</v>
      </c>
      <c r="F465" s="199" t="s">
        <v>10</v>
      </c>
      <c r="G465" s="272" t="s">
        <v>623</v>
      </c>
      <c r="H465" s="1"/>
      <c r="I465" s="279">
        <f>SUM(I466)</f>
        <v>0</v>
      </c>
    </row>
    <row r="466" spans="1:11" ht="15.75" hidden="1" x14ac:dyDescent="0.25">
      <c r="A466" s="55" t="s">
        <v>38</v>
      </c>
      <c r="B466" s="108" t="s">
        <v>50</v>
      </c>
      <c r="C466" s="108">
        <v>10</v>
      </c>
      <c r="D466" s="1" t="s">
        <v>13</v>
      </c>
      <c r="E466" s="198" t="s">
        <v>203</v>
      </c>
      <c r="F466" s="199" t="s">
        <v>10</v>
      </c>
      <c r="G466" s="272" t="s">
        <v>623</v>
      </c>
      <c r="H466" s="1" t="s">
        <v>37</v>
      </c>
      <c r="I466" s="278"/>
    </row>
    <row r="467" spans="1:11" ht="65.25" customHeight="1" x14ac:dyDescent="0.25">
      <c r="A467" s="55" t="s">
        <v>137</v>
      </c>
      <c r="B467" s="108" t="s">
        <v>50</v>
      </c>
      <c r="C467" s="108">
        <v>10</v>
      </c>
      <c r="D467" s="1" t="s">
        <v>13</v>
      </c>
      <c r="E467" s="198" t="s">
        <v>204</v>
      </c>
      <c r="F467" s="199" t="s">
        <v>370</v>
      </c>
      <c r="G467" s="253" t="s">
        <v>371</v>
      </c>
      <c r="H467" s="1"/>
      <c r="I467" s="279">
        <f>SUM(I468)</f>
        <v>254984</v>
      </c>
    </row>
    <row r="468" spans="1:11" ht="31.5" x14ac:dyDescent="0.25">
      <c r="A468" s="55" t="s">
        <v>462</v>
      </c>
      <c r="B468" s="108" t="s">
        <v>50</v>
      </c>
      <c r="C468" s="108">
        <v>10</v>
      </c>
      <c r="D468" s="1" t="s">
        <v>13</v>
      </c>
      <c r="E468" s="198" t="s">
        <v>204</v>
      </c>
      <c r="F468" s="199" t="s">
        <v>8</v>
      </c>
      <c r="G468" s="253" t="s">
        <v>371</v>
      </c>
      <c r="H468" s="1"/>
      <c r="I468" s="279">
        <f>SUM(I469+I471+I474+I476)</f>
        <v>254984</v>
      </c>
    </row>
    <row r="469" spans="1:11" ht="31.5" x14ac:dyDescent="0.25">
      <c r="A469" s="88" t="s">
        <v>454</v>
      </c>
      <c r="B469" s="108" t="s">
        <v>50</v>
      </c>
      <c r="C469" s="108">
        <v>10</v>
      </c>
      <c r="D469" s="1" t="s">
        <v>13</v>
      </c>
      <c r="E469" s="198" t="s">
        <v>204</v>
      </c>
      <c r="F469" s="199" t="s">
        <v>8</v>
      </c>
      <c r="G469" s="253" t="s">
        <v>455</v>
      </c>
      <c r="H469" s="1"/>
      <c r="I469" s="279">
        <f>SUM(I470)</f>
        <v>5508</v>
      </c>
    </row>
    <row r="470" spans="1:11" ht="15.75" x14ac:dyDescent="0.25">
      <c r="A470" s="55" t="s">
        <v>38</v>
      </c>
      <c r="B470" s="108" t="s">
        <v>50</v>
      </c>
      <c r="C470" s="108">
        <v>10</v>
      </c>
      <c r="D470" s="1" t="s">
        <v>13</v>
      </c>
      <c r="E470" s="198" t="s">
        <v>204</v>
      </c>
      <c r="F470" s="199" t="s">
        <v>8</v>
      </c>
      <c r="G470" s="253" t="s">
        <v>455</v>
      </c>
      <c r="H470" s="1" t="s">
        <v>37</v>
      </c>
      <c r="I470" s="278">
        <v>5508</v>
      </c>
    </row>
    <row r="471" spans="1:11" ht="65.25" customHeight="1" x14ac:dyDescent="0.25">
      <c r="A471" s="55" t="s">
        <v>91</v>
      </c>
      <c r="B471" s="108" t="s">
        <v>50</v>
      </c>
      <c r="C471" s="108">
        <v>10</v>
      </c>
      <c r="D471" s="1" t="s">
        <v>13</v>
      </c>
      <c r="E471" s="198" t="s">
        <v>204</v>
      </c>
      <c r="F471" s="241" t="s">
        <v>8</v>
      </c>
      <c r="G471" s="253" t="s">
        <v>475</v>
      </c>
      <c r="H471" s="1"/>
      <c r="I471" s="279">
        <f>SUM(I472:I473)</f>
        <v>239285</v>
      </c>
    </row>
    <row r="472" spans="1:11" ht="18" hidden="1" customHeight="1" x14ac:dyDescent="0.25">
      <c r="A472" s="375" t="s">
        <v>376</v>
      </c>
      <c r="B472" s="6" t="s">
        <v>50</v>
      </c>
      <c r="C472" s="108">
        <v>10</v>
      </c>
      <c r="D472" s="1" t="s">
        <v>13</v>
      </c>
      <c r="E472" s="395" t="s">
        <v>204</v>
      </c>
      <c r="F472" s="396" t="s">
        <v>8</v>
      </c>
      <c r="G472" s="180" t="s">
        <v>475</v>
      </c>
      <c r="H472" s="1" t="s">
        <v>14</v>
      </c>
      <c r="I472" s="278"/>
    </row>
    <row r="473" spans="1:11" ht="15.75" x14ac:dyDescent="0.25">
      <c r="A473" s="55" t="s">
        <v>38</v>
      </c>
      <c r="B473" s="108" t="s">
        <v>50</v>
      </c>
      <c r="C473" s="108">
        <v>10</v>
      </c>
      <c r="D473" s="1" t="s">
        <v>13</v>
      </c>
      <c r="E473" s="198" t="s">
        <v>204</v>
      </c>
      <c r="F473" s="242" t="s">
        <v>8</v>
      </c>
      <c r="G473" s="253" t="s">
        <v>475</v>
      </c>
      <c r="H473" s="1" t="s">
        <v>37</v>
      </c>
      <c r="I473" s="278">
        <v>239285</v>
      </c>
      <c r="K473" s="345"/>
    </row>
    <row r="474" spans="1:11" ht="31.5" x14ac:dyDescent="0.25">
      <c r="A474" s="55" t="s">
        <v>457</v>
      </c>
      <c r="B474" s="108" t="s">
        <v>50</v>
      </c>
      <c r="C474" s="108">
        <v>10</v>
      </c>
      <c r="D474" s="1" t="s">
        <v>13</v>
      </c>
      <c r="E474" s="198" t="s">
        <v>204</v>
      </c>
      <c r="F474" s="199" t="s">
        <v>8</v>
      </c>
      <c r="G474" s="253" t="s">
        <v>458</v>
      </c>
      <c r="H474" s="1"/>
      <c r="I474" s="279">
        <f>SUM(I475)</f>
        <v>10191</v>
      </c>
    </row>
    <row r="475" spans="1:11" ht="15.75" x14ac:dyDescent="0.25">
      <c r="A475" s="55" t="s">
        <v>38</v>
      </c>
      <c r="B475" s="108" t="s">
        <v>50</v>
      </c>
      <c r="C475" s="108">
        <v>10</v>
      </c>
      <c r="D475" s="1" t="s">
        <v>13</v>
      </c>
      <c r="E475" s="198" t="s">
        <v>204</v>
      </c>
      <c r="F475" s="199" t="s">
        <v>8</v>
      </c>
      <c r="G475" s="253" t="s">
        <v>458</v>
      </c>
      <c r="H475" s="1" t="s">
        <v>37</v>
      </c>
      <c r="I475" s="278">
        <v>10191</v>
      </c>
    </row>
    <row r="476" spans="1:11" ht="31.5" hidden="1" x14ac:dyDescent="0.25">
      <c r="A476" s="274" t="s">
        <v>621</v>
      </c>
      <c r="B476" s="108" t="s">
        <v>50</v>
      </c>
      <c r="C476" s="108">
        <v>10</v>
      </c>
      <c r="D476" s="1" t="s">
        <v>13</v>
      </c>
      <c r="E476" s="198" t="s">
        <v>204</v>
      </c>
      <c r="F476" s="199" t="s">
        <v>8</v>
      </c>
      <c r="G476" s="272" t="s">
        <v>623</v>
      </c>
      <c r="H476" s="1"/>
      <c r="I476" s="279">
        <f>SUM(I477)</f>
        <v>0</v>
      </c>
    </row>
    <row r="477" spans="1:11" ht="15.75" hidden="1" x14ac:dyDescent="0.25">
      <c r="A477" s="55" t="s">
        <v>38</v>
      </c>
      <c r="B477" s="108" t="s">
        <v>50</v>
      </c>
      <c r="C477" s="108">
        <v>10</v>
      </c>
      <c r="D477" s="1" t="s">
        <v>13</v>
      </c>
      <c r="E477" s="198" t="s">
        <v>204</v>
      </c>
      <c r="F477" s="199" t="s">
        <v>8</v>
      </c>
      <c r="G477" s="272" t="s">
        <v>623</v>
      </c>
      <c r="H477" s="1" t="s">
        <v>37</v>
      </c>
      <c r="I477" s="278"/>
    </row>
    <row r="478" spans="1:11" ht="15.75" x14ac:dyDescent="0.25">
      <c r="A478" s="96" t="s">
        <v>40</v>
      </c>
      <c r="B478" s="22" t="s">
        <v>50</v>
      </c>
      <c r="C478" s="22">
        <v>10</v>
      </c>
      <c r="D478" s="18" t="s">
        <v>18</v>
      </c>
      <c r="E478" s="194"/>
      <c r="F478" s="195"/>
      <c r="G478" s="251"/>
      <c r="H478" s="18"/>
      <c r="I478" s="300">
        <f>SUM(I479)</f>
        <v>1166390</v>
      </c>
    </row>
    <row r="479" spans="1:11" ht="31.5" x14ac:dyDescent="0.25">
      <c r="A479" s="89" t="s">
        <v>155</v>
      </c>
      <c r="B479" s="26" t="s">
        <v>50</v>
      </c>
      <c r="C479" s="26">
        <v>10</v>
      </c>
      <c r="D479" s="24" t="s">
        <v>18</v>
      </c>
      <c r="E479" s="196" t="s">
        <v>448</v>
      </c>
      <c r="F479" s="197" t="s">
        <v>370</v>
      </c>
      <c r="G479" s="252" t="s">
        <v>371</v>
      </c>
      <c r="H479" s="24"/>
      <c r="I479" s="277">
        <f>SUM(I480)</f>
        <v>1166390</v>
      </c>
    </row>
    <row r="480" spans="1:11" ht="47.25" x14ac:dyDescent="0.25">
      <c r="A480" s="55" t="s">
        <v>156</v>
      </c>
      <c r="B480" s="108" t="s">
        <v>50</v>
      </c>
      <c r="C480" s="108">
        <v>10</v>
      </c>
      <c r="D480" s="1" t="s">
        <v>18</v>
      </c>
      <c r="E480" s="198" t="s">
        <v>203</v>
      </c>
      <c r="F480" s="199" t="s">
        <v>370</v>
      </c>
      <c r="G480" s="253" t="s">
        <v>371</v>
      </c>
      <c r="H480" s="1"/>
      <c r="I480" s="279">
        <f>SUM(I481)</f>
        <v>1166390</v>
      </c>
    </row>
    <row r="481" spans="1:11" ht="15.75" x14ac:dyDescent="0.25">
      <c r="A481" s="55" t="s">
        <v>449</v>
      </c>
      <c r="B481" s="108" t="s">
        <v>50</v>
      </c>
      <c r="C481" s="6">
        <v>10</v>
      </c>
      <c r="D481" s="1" t="s">
        <v>18</v>
      </c>
      <c r="E481" s="198" t="s">
        <v>203</v>
      </c>
      <c r="F481" s="199" t="s">
        <v>8</v>
      </c>
      <c r="G481" s="253" t="s">
        <v>371</v>
      </c>
      <c r="H481" s="1"/>
      <c r="I481" s="279">
        <f>SUM(I482)</f>
        <v>1166390</v>
      </c>
    </row>
    <row r="482" spans="1:11" ht="15.75" x14ac:dyDescent="0.25">
      <c r="A482" s="88" t="s">
        <v>157</v>
      </c>
      <c r="B482" s="108" t="s">
        <v>50</v>
      </c>
      <c r="C482" s="108">
        <v>10</v>
      </c>
      <c r="D482" s="1" t="s">
        <v>18</v>
      </c>
      <c r="E482" s="198" t="s">
        <v>203</v>
      </c>
      <c r="F482" s="199" t="s">
        <v>8</v>
      </c>
      <c r="G482" s="253" t="s">
        <v>476</v>
      </c>
      <c r="H482" s="1"/>
      <c r="I482" s="279">
        <f>SUM(I483:I483)</f>
        <v>1166390</v>
      </c>
    </row>
    <row r="483" spans="1:11" ht="15.75" x14ac:dyDescent="0.25">
      <c r="A483" s="55" t="s">
        <v>38</v>
      </c>
      <c r="B483" s="108" t="s">
        <v>50</v>
      </c>
      <c r="C483" s="108">
        <v>10</v>
      </c>
      <c r="D483" s="1" t="s">
        <v>18</v>
      </c>
      <c r="E483" s="198" t="s">
        <v>203</v>
      </c>
      <c r="F483" s="199" t="s">
        <v>8</v>
      </c>
      <c r="G483" s="253" t="s">
        <v>476</v>
      </c>
      <c r="H483" s="1" t="s">
        <v>37</v>
      </c>
      <c r="I483" s="278">
        <v>1166390</v>
      </c>
    </row>
    <row r="484" spans="1:11" s="33" customFormat="1" ht="31.5" x14ac:dyDescent="0.25">
      <c r="A484" s="337" t="s">
        <v>56</v>
      </c>
      <c r="B484" s="338" t="s">
        <v>57</v>
      </c>
      <c r="C484" s="331"/>
      <c r="D484" s="332"/>
      <c r="E484" s="333"/>
      <c r="F484" s="334"/>
      <c r="G484" s="335"/>
      <c r="H484" s="336"/>
      <c r="I484" s="315">
        <f>SUM(I485+I492+I529+I585+I603)</f>
        <v>43834372</v>
      </c>
      <c r="J484" s="351"/>
      <c r="K484" s="351"/>
    </row>
    <row r="485" spans="1:11" s="33" customFormat="1" ht="15.75" x14ac:dyDescent="0.25">
      <c r="A485" s="190" t="s">
        <v>7</v>
      </c>
      <c r="B485" s="191" t="s">
        <v>57</v>
      </c>
      <c r="C485" s="11" t="s">
        <v>8</v>
      </c>
      <c r="D485" s="11"/>
      <c r="E485" s="192"/>
      <c r="F485" s="193"/>
      <c r="G485" s="250"/>
      <c r="H485" s="11"/>
      <c r="I485" s="299">
        <f t="shared" ref="I485:I490" si="1">SUM(I486)</f>
        <v>51136</v>
      </c>
    </row>
    <row r="486" spans="1:11" s="33" customFormat="1" ht="15.75" x14ac:dyDescent="0.25">
      <c r="A486" s="84" t="s">
        <v>20</v>
      </c>
      <c r="B486" s="22" t="s">
        <v>57</v>
      </c>
      <c r="C486" s="18" t="s">
        <v>8</v>
      </c>
      <c r="D486" s="22">
        <v>13</v>
      </c>
      <c r="E486" s="85"/>
      <c r="F486" s="211"/>
      <c r="G486" s="259"/>
      <c r="H486" s="18"/>
      <c r="I486" s="300">
        <f>SUM(I487)</f>
        <v>51136</v>
      </c>
    </row>
    <row r="487" spans="1:11" ht="31.5" x14ac:dyDescent="0.25">
      <c r="A487" s="23" t="s">
        <v>141</v>
      </c>
      <c r="B487" s="26" t="s">
        <v>57</v>
      </c>
      <c r="C487" s="24" t="s">
        <v>8</v>
      </c>
      <c r="D487" s="26">
        <v>13</v>
      </c>
      <c r="E487" s="196" t="s">
        <v>209</v>
      </c>
      <c r="F487" s="197" t="s">
        <v>370</v>
      </c>
      <c r="G487" s="252" t="s">
        <v>371</v>
      </c>
      <c r="H487" s="27"/>
      <c r="I487" s="277">
        <f t="shared" si="1"/>
        <v>51136</v>
      </c>
    </row>
    <row r="488" spans="1:11" ht="32.25" customHeight="1" x14ac:dyDescent="0.25">
      <c r="A488" s="2" t="s">
        <v>149</v>
      </c>
      <c r="B488" s="108" t="s">
        <v>57</v>
      </c>
      <c r="C488" s="1" t="s">
        <v>8</v>
      </c>
      <c r="D488" s="1">
        <v>13</v>
      </c>
      <c r="E488" s="198" t="s">
        <v>477</v>
      </c>
      <c r="F488" s="199" t="s">
        <v>370</v>
      </c>
      <c r="G488" s="253" t="s">
        <v>371</v>
      </c>
      <c r="H488" s="1"/>
      <c r="I488" s="279">
        <f t="shared" si="1"/>
        <v>51136</v>
      </c>
    </row>
    <row r="489" spans="1:11" ht="15.75" x14ac:dyDescent="0.25">
      <c r="A489" s="62" t="s">
        <v>521</v>
      </c>
      <c r="B489" s="63" t="s">
        <v>57</v>
      </c>
      <c r="C489" s="1" t="s">
        <v>8</v>
      </c>
      <c r="D489" s="1">
        <v>13</v>
      </c>
      <c r="E489" s="198" t="s">
        <v>213</v>
      </c>
      <c r="F489" s="199" t="s">
        <v>10</v>
      </c>
      <c r="G489" s="253" t="s">
        <v>371</v>
      </c>
      <c r="H489" s="1"/>
      <c r="I489" s="279">
        <f t="shared" si="1"/>
        <v>51136</v>
      </c>
      <c r="J489" s="352"/>
    </row>
    <row r="490" spans="1:11" ht="31.5" x14ac:dyDescent="0.25">
      <c r="A490" s="389" t="s">
        <v>401</v>
      </c>
      <c r="B490" s="6" t="s">
        <v>57</v>
      </c>
      <c r="C490" s="1" t="s">
        <v>8</v>
      </c>
      <c r="D490" s="1">
        <v>13</v>
      </c>
      <c r="E490" s="198" t="s">
        <v>213</v>
      </c>
      <c r="F490" s="199" t="s">
        <v>10</v>
      </c>
      <c r="G490" s="256" t="s">
        <v>402</v>
      </c>
      <c r="H490" s="1"/>
      <c r="I490" s="279">
        <f t="shared" si="1"/>
        <v>51136</v>
      </c>
    </row>
    <row r="491" spans="1:11" ht="16.5" customHeight="1" x14ac:dyDescent="0.25">
      <c r="A491" s="319" t="s">
        <v>19</v>
      </c>
      <c r="B491" s="6" t="s">
        <v>57</v>
      </c>
      <c r="C491" s="1" t="s">
        <v>8</v>
      </c>
      <c r="D491" s="1">
        <v>13</v>
      </c>
      <c r="E491" s="198" t="s">
        <v>213</v>
      </c>
      <c r="F491" s="199" t="s">
        <v>10</v>
      </c>
      <c r="G491" s="256" t="s">
        <v>402</v>
      </c>
      <c r="H491" s="1" t="s">
        <v>64</v>
      </c>
      <c r="I491" s="278">
        <v>51136</v>
      </c>
    </row>
    <row r="492" spans="1:11" s="33" customFormat="1" ht="15.75" x14ac:dyDescent="0.25">
      <c r="A492" s="216" t="s">
        <v>24</v>
      </c>
      <c r="B492" s="15" t="s">
        <v>57</v>
      </c>
      <c r="C492" s="11" t="s">
        <v>26</v>
      </c>
      <c r="D492" s="15"/>
      <c r="E492" s="226"/>
      <c r="F492" s="227"/>
      <c r="G492" s="267"/>
      <c r="H492" s="11"/>
      <c r="I492" s="299">
        <f>SUM(I493+I509)</f>
        <v>9299189</v>
      </c>
    </row>
    <row r="493" spans="1:11" s="33" customFormat="1" ht="15.75" x14ac:dyDescent="0.25">
      <c r="A493" s="84" t="s">
        <v>519</v>
      </c>
      <c r="B493" s="22" t="s">
        <v>57</v>
      </c>
      <c r="C493" s="18" t="s">
        <v>26</v>
      </c>
      <c r="D493" s="18" t="s">
        <v>13</v>
      </c>
      <c r="E493" s="228"/>
      <c r="F493" s="229"/>
      <c r="G493" s="268"/>
      <c r="H493" s="18"/>
      <c r="I493" s="300">
        <f>SUM(I494+I504)</f>
        <v>8569849</v>
      </c>
    </row>
    <row r="494" spans="1:11" s="33" customFormat="1" ht="31.5" x14ac:dyDescent="0.25">
      <c r="A494" s="86" t="s">
        <v>141</v>
      </c>
      <c r="B494" s="102" t="s">
        <v>57</v>
      </c>
      <c r="C494" s="24" t="s">
        <v>26</v>
      </c>
      <c r="D494" s="24" t="s">
        <v>13</v>
      </c>
      <c r="E494" s="196" t="s">
        <v>209</v>
      </c>
      <c r="F494" s="197" t="s">
        <v>370</v>
      </c>
      <c r="G494" s="252" t="s">
        <v>371</v>
      </c>
      <c r="H494" s="24"/>
      <c r="I494" s="277">
        <f>SUM(I495)</f>
        <v>8538199</v>
      </c>
    </row>
    <row r="495" spans="1:11" s="33" customFormat="1" ht="51.75" customHeight="1" x14ac:dyDescent="0.25">
      <c r="A495" s="55" t="s">
        <v>142</v>
      </c>
      <c r="B495" s="373" t="s">
        <v>57</v>
      </c>
      <c r="C495" s="40" t="s">
        <v>26</v>
      </c>
      <c r="D495" s="40" t="s">
        <v>13</v>
      </c>
      <c r="E495" s="239" t="s">
        <v>210</v>
      </c>
      <c r="F495" s="240" t="s">
        <v>370</v>
      </c>
      <c r="G495" s="272" t="s">
        <v>371</v>
      </c>
      <c r="H495" s="40"/>
      <c r="I495" s="279">
        <f>SUM(I496)</f>
        <v>8538199</v>
      </c>
    </row>
    <row r="496" spans="1:11" s="33" customFormat="1" ht="47.25" x14ac:dyDescent="0.25">
      <c r="A496" s="55" t="s">
        <v>479</v>
      </c>
      <c r="B496" s="373" t="s">
        <v>57</v>
      </c>
      <c r="C496" s="40" t="s">
        <v>26</v>
      </c>
      <c r="D496" s="40" t="s">
        <v>13</v>
      </c>
      <c r="E496" s="239" t="s">
        <v>210</v>
      </c>
      <c r="F496" s="240" t="s">
        <v>8</v>
      </c>
      <c r="G496" s="272" t="s">
        <v>371</v>
      </c>
      <c r="H496" s="40"/>
      <c r="I496" s="279">
        <f>SUM(I497+I502)</f>
        <v>8538199</v>
      </c>
    </row>
    <row r="497" spans="1:9" s="33" customFormat="1" ht="31.5" x14ac:dyDescent="0.25">
      <c r="A497" s="55" t="s">
        <v>83</v>
      </c>
      <c r="B497" s="373" t="s">
        <v>57</v>
      </c>
      <c r="C497" s="40" t="s">
        <v>26</v>
      </c>
      <c r="D497" s="40" t="s">
        <v>13</v>
      </c>
      <c r="E497" s="239" t="s">
        <v>210</v>
      </c>
      <c r="F497" s="240" t="s">
        <v>8</v>
      </c>
      <c r="G497" s="272" t="s">
        <v>410</v>
      </c>
      <c r="H497" s="40"/>
      <c r="I497" s="279">
        <f>SUM(I498:I501)</f>
        <v>8528199</v>
      </c>
    </row>
    <row r="498" spans="1:9" s="33" customFormat="1" ht="63" x14ac:dyDescent="0.25">
      <c r="A498" s="88" t="s">
        <v>75</v>
      </c>
      <c r="B498" s="373" t="s">
        <v>57</v>
      </c>
      <c r="C498" s="40" t="s">
        <v>26</v>
      </c>
      <c r="D498" s="40" t="s">
        <v>13</v>
      </c>
      <c r="E498" s="239" t="s">
        <v>210</v>
      </c>
      <c r="F498" s="240" t="s">
        <v>8</v>
      </c>
      <c r="G498" s="272" t="s">
        <v>410</v>
      </c>
      <c r="H498" s="40" t="s">
        <v>11</v>
      </c>
      <c r="I498" s="278">
        <v>8091288</v>
      </c>
    </row>
    <row r="499" spans="1:9" s="33" customFormat="1" ht="31.5" x14ac:dyDescent="0.25">
      <c r="A499" s="375" t="s">
        <v>376</v>
      </c>
      <c r="B499" s="6" t="s">
        <v>57</v>
      </c>
      <c r="C499" s="40" t="s">
        <v>26</v>
      </c>
      <c r="D499" s="40" t="s">
        <v>13</v>
      </c>
      <c r="E499" s="212" t="s">
        <v>210</v>
      </c>
      <c r="F499" s="213" t="s">
        <v>8</v>
      </c>
      <c r="G499" s="260" t="s">
        <v>410</v>
      </c>
      <c r="H499" s="1" t="s">
        <v>14</v>
      </c>
      <c r="I499" s="301">
        <v>363556</v>
      </c>
    </row>
    <row r="500" spans="1:9" s="33" customFormat="1" ht="15.75" x14ac:dyDescent="0.25">
      <c r="A500" s="55" t="s">
        <v>38</v>
      </c>
      <c r="B500" s="6" t="s">
        <v>57</v>
      </c>
      <c r="C500" s="40" t="s">
        <v>26</v>
      </c>
      <c r="D500" s="40" t="s">
        <v>13</v>
      </c>
      <c r="E500" s="212" t="s">
        <v>210</v>
      </c>
      <c r="F500" s="213" t="s">
        <v>8</v>
      </c>
      <c r="G500" s="260" t="s">
        <v>410</v>
      </c>
      <c r="H500" s="1" t="s">
        <v>37</v>
      </c>
      <c r="I500" s="301">
        <v>68500</v>
      </c>
    </row>
    <row r="501" spans="1:9" s="33" customFormat="1" ht="15.75" x14ac:dyDescent="0.25">
      <c r="A501" s="55" t="s">
        <v>16</v>
      </c>
      <c r="B501" s="373" t="s">
        <v>57</v>
      </c>
      <c r="C501" s="40" t="s">
        <v>26</v>
      </c>
      <c r="D501" s="40" t="s">
        <v>13</v>
      </c>
      <c r="E501" s="212" t="s">
        <v>210</v>
      </c>
      <c r="F501" s="213" t="s">
        <v>8</v>
      </c>
      <c r="G501" s="260" t="s">
        <v>410</v>
      </c>
      <c r="H501" s="1" t="s">
        <v>15</v>
      </c>
      <c r="I501" s="301">
        <v>4855</v>
      </c>
    </row>
    <row r="502" spans="1:9" s="33" customFormat="1" ht="31.5" x14ac:dyDescent="0.25">
      <c r="A502" s="55" t="s">
        <v>460</v>
      </c>
      <c r="B502" s="373" t="s">
        <v>57</v>
      </c>
      <c r="C502" s="40" t="s">
        <v>26</v>
      </c>
      <c r="D502" s="40" t="s">
        <v>13</v>
      </c>
      <c r="E502" s="212" t="s">
        <v>210</v>
      </c>
      <c r="F502" s="213" t="s">
        <v>8</v>
      </c>
      <c r="G502" s="260" t="s">
        <v>461</v>
      </c>
      <c r="H502" s="1"/>
      <c r="I502" s="279">
        <f>SUM(I503)</f>
        <v>10000</v>
      </c>
    </row>
    <row r="503" spans="1:9" s="33" customFormat="1" ht="31.5" x14ac:dyDescent="0.25">
      <c r="A503" s="375" t="s">
        <v>376</v>
      </c>
      <c r="B503" s="373" t="s">
        <v>57</v>
      </c>
      <c r="C503" s="40" t="s">
        <v>26</v>
      </c>
      <c r="D503" s="40" t="s">
        <v>13</v>
      </c>
      <c r="E503" s="212" t="s">
        <v>210</v>
      </c>
      <c r="F503" s="213" t="s">
        <v>8</v>
      </c>
      <c r="G503" s="260" t="s">
        <v>461</v>
      </c>
      <c r="H503" s="1" t="s">
        <v>14</v>
      </c>
      <c r="I503" s="301">
        <v>10000</v>
      </c>
    </row>
    <row r="504" spans="1:9" s="33" customFormat="1" ht="63" x14ac:dyDescent="0.25">
      <c r="A504" s="89" t="s">
        <v>123</v>
      </c>
      <c r="B504" s="26" t="s">
        <v>57</v>
      </c>
      <c r="C504" s="24" t="s">
        <v>26</v>
      </c>
      <c r="D504" s="38" t="s">
        <v>13</v>
      </c>
      <c r="E504" s="206" t="s">
        <v>188</v>
      </c>
      <c r="F504" s="207" t="s">
        <v>370</v>
      </c>
      <c r="G504" s="257" t="s">
        <v>371</v>
      </c>
      <c r="H504" s="24"/>
      <c r="I504" s="277">
        <f>SUM(I505)</f>
        <v>31650</v>
      </c>
    </row>
    <row r="505" spans="1:9" s="33" customFormat="1" ht="110.25" x14ac:dyDescent="0.25">
      <c r="A505" s="90" t="s">
        <v>135</v>
      </c>
      <c r="B505" s="47" t="s">
        <v>57</v>
      </c>
      <c r="C505" s="1" t="s">
        <v>26</v>
      </c>
      <c r="D505" s="31" t="s">
        <v>13</v>
      </c>
      <c r="E505" s="212" t="s">
        <v>190</v>
      </c>
      <c r="F505" s="213" t="s">
        <v>370</v>
      </c>
      <c r="G505" s="260" t="s">
        <v>371</v>
      </c>
      <c r="H505" s="1"/>
      <c r="I505" s="279">
        <f>SUM(I506)</f>
        <v>31650</v>
      </c>
    </row>
    <row r="506" spans="1:9" s="33" customFormat="1" ht="47.25" x14ac:dyDescent="0.25">
      <c r="A506" s="90" t="s">
        <v>405</v>
      </c>
      <c r="B506" s="47" t="s">
        <v>57</v>
      </c>
      <c r="C506" s="1" t="s">
        <v>26</v>
      </c>
      <c r="D506" s="31" t="s">
        <v>13</v>
      </c>
      <c r="E506" s="212" t="s">
        <v>190</v>
      </c>
      <c r="F506" s="213" t="s">
        <v>8</v>
      </c>
      <c r="G506" s="260" t="s">
        <v>371</v>
      </c>
      <c r="H506" s="1"/>
      <c r="I506" s="279">
        <f>SUM(I507)</f>
        <v>31650</v>
      </c>
    </row>
    <row r="507" spans="1:9" s="33" customFormat="1" ht="31.5" x14ac:dyDescent="0.25">
      <c r="A507" s="55" t="s">
        <v>94</v>
      </c>
      <c r="B507" s="108" t="s">
        <v>57</v>
      </c>
      <c r="C507" s="1" t="s">
        <v>26</v>
      </c>
      <c r="D507" s="31" t="s">
        <v>13</v>
      </c>
      <c r="E507" s="212" t="s">
        <v>190</v>
      </c>
      <c r="F507" s="213" t="s">
        <v>8</v>
      </c>
      <c r="G507" s="260" t="s">
        <v>428</v>
      </c>
      <c r="H507" s="1"/>
      <c r="I507" s="279">
        <f>SUM(I508)</f>
        <v>31650</v>
      </c>
    </row>
    <row r="508" spans="1:9" s="33" customFormat="1" ht="31.5" x14ac:dyDescent="0.25">
      <c r="A508" s="375" t="s">
        <v>376</v>
      </c>
      <c r="B508" s="6" t="s">
        <v>57</v>
      </c>
      <c r="C508" s="1" t="s">
        <v>26</v>
      </c>
      <c r="D508" s="31" t="s">
        <v>13</v>
      </c>
      <c r="E508" s="212" t="s">
        <v>190</v>
      </c>
      <c r="F508" s="213" t="s">
        <v>8</v>
      </c>
      <c r="G508" s="260" t="s">
        <v>428</v>
      </c>
      <c r="H508" s="1" t="s">
        <v>14</v>
      </c>
      <c r="I508" s="301">
        <v>31650</v>
      </c>
    </row>
    <row r="509" spans="1:9" s="33" customFormat="1" ht="15.75" x14ac:dyDescent="0.25">
      <c r="A509" s="96" t="s">
        <v>520</v>
      </c>
      <c r="B509" s="22" t="s">
        <v>57</v>
      </c>
      <c r="C509" s="18" t="s">
        <v>26</v>
      </c>
      <c r="D509" s="18" t="s">
        <v>26</v>
      </c>
      <c r="E509" s="228"/>
      <c r="F509" s="229"/>
      <c r="G509" s="268"/>
      <c r="H509" s="18"/>
      <c r="I509" s="342">
        <f>SUM(I510+I524)</f>
        <v>729340</v>
      </c>
    </row>
    <row r="510" spans="1:9" ht="63" x14ac:dyDescent="0.25">
      <c r="A510" s="89" t="s">
        <v>143</v>
      </c>
      <c r="B510" s="26" t="s">
        <v>57</v>
      </c>
      <c r="C510" s="24" t="s">
        <v>26</v>
      </c>
      <c r="D510" s="24" t="s">
        <v>26</v>
      </c>
      <c r="E510" s="196" t="s">
        <v>467</v>
      </c>
      <c r="F510" s="197" t="s">
        <v>370</v>
      </c>
      <c r="G510" s="252" t="s">
        <v>371</v>
      </c>
      <c r="H510" s="24"/>
      <c r="I510" s="277">
        <f>SUM(I511+I516)</f>
        <v>701840</v>
      </c>
    </row>
    <row r="511" spans="1:9" ht="81" customHeight="1" x14ac:dyDescent="0.25">
      <c r="A511" s="92" t="s">
        <v>144</v>
      </c>
      <c r="B511" s="47" t="s">
        <v>57</v>
      </c>
      <c r="C511" s="40" t="s">
        <v>26</v>
      </c>
      <c r="D511" s="40" t="s">
        <v>26</v>
      </c>
      <c r="E511" s="239" t="s">
        <v>211</v>
      </c>
      <c r="F511" s="240" t="s">
        <v>370</v>
      </c>
      <c r="G511" s="272" t="s">
        <v>371</v>
      </c>
      <c r="H511" s="40"/>
      <c r="I511" s="279">
        <f>SUM(I512)</f>
        <v>148000</v>
      </c>
    </row>
    <row r="512" spans="1:9" ht="31.5" x14ac:dyDescent="0.25">
      <c r="A512" s="92" t="s">
        <v>480</v>
      </c>
      <c r="B512" s="47" t="s">
        <v>57</v>
      </c>
      <c r="C512" s="40" t="s">
        <v>26</v>
      </c>
      <c r="D512" s="40" t="s">
        <v>26</v>
      </c>
      <c r="E512" s="239" t="s">
        <v>211</v>
      </c>
      <c r="F512" s="240" t="s">
        <v>8</v>
      </c>
      <c r="G512" s="272" t="s">
        <v>371</v>
      </c>
      <c r="H512" s="40"/>
      <c r="I512" s="279">
        <f>SUM(I513)</f>
        <v>148000</v>
      </c>
    </row>
    <row r="513" spans="1:9" ht="15.75" x14ac:dyDescent="0.25">
      <c r="A513" s="55" t="s">
        <v>84</v>
      </c>
      <c r="B513" s="108" t="s">
        <v>57</v>
      </c>
      <c r="C513" s="40" t="s">
        <v>26</v>
      </c>
      <c r="D513" s="40" t="s">
        <v>26</v>
      </c>
      <c r="E513" s="239" t="s">
        <v>211</v>
      </c>
      <c r="F513" s="240" t="s">
        <v>8</v>
      </c>
      <c r="G513" s="272" t="s">
        <v>481</v>
      </c>
      <c r="H513" s="40"/>
      <c r="I513" s="279">
        <f>SUM(I514:I515)</f>
        <v>148000</v>
      </c>
    </row>
    <row r="514" spans="1:9" ht="31.5" x14ac:dyDescent="0.25">
      <c r="A514" s="375" t="s">
        <v>376</v>
      </c>
      <c r="B514" s="6" t="s">
        <v>57</v>
      </c>
      <c r="C514" s="40" t="s">
        <v>26</v>
      </c>
      <c r="D514" s="40" t="s">
        <v>26</v>
      </c>
      <c r="E514" s="239" t="s">
        <v>211</v>
      </c>
      <c r="F514" s="240" t="s">
        <v>8</v>
      </c>
      <c r="G514" s="272" t="s">
        <v>481</v>
      </c>
      <c r="H514" s="40" t="s">
        <v>14</v>
      </c>
      <c r="I514" s="278">
        <v>82500</v>
      </c>
    </row>
    <row r="515" spans="1:9" ht="15.75" x14ac:dyDescent="0.25">
      <c r="A515" s="55" t="s">
        <v>38</v>
      </c>
      <c r="B515" s="6" t="s">
        <v>57</v>
      </c>
      <c r="C515" s="40" t="s">
        <v>26</v>
      </c>
      <c r="D515" s="40" t="s">
        <v>26</v>
      </c>
      <c r="E515" s="239" t="s">
        <v>211</v>
      </c>
      <c r="F515" s="240" t="s">
        <v>8</v>
      </c>
      <c r="G515" s="272" t="s">
        <v>481</v>
      </c>
      <c r="H515" s="40" t="s">
        <v>37</v>
      </c>
      <c r="I515" s="278">
        <v>65500</v>
      </c>
    </row>
    <row r="516" spans="1:9" ht="78.75" x14ac:dyDescent="0.25">
      <c r="A516" s="90" t="s">
        <v>145</v>
      </c>
      <c r="B516" s="47" t="s">
        <v>57</v>
      </c>
      <c r="C516" s="40" t="s">
        <v>26</v>
      </c>
      <c r="D516" s="40" t="s">
        <v>26</v>
      </c>
      <c r="E516" s="239" t="s">
        <v>207</v>
      </c>
      <c r="F516" s="240" t="s">
        <v>370</v>
      </c>
      <c r="G516" s="272" t="s">
        <v>371</v>
      </c>
      <c r="H516" s="40"/>
      <c r="I516" s="279">
        <f>SUM(I517)</f>
        <v>553840</v>
      </c>
    </row>
    <row r="517" spans="1:9" ht="31.5" x14ac:dyDescent="0.25">
      <c r="A517" s="90" t="s">
        <v>468</v>
      </c>
      <c r="B517" s="47" t="s">
        <v>57</v>
      </c>
      <c r="C517" s="40" t="s">
        <v>26</v>
      </c>
      <c r="D517" s="40" t="s">
        <v>26</v>
      </c>
      <c r="E517" s="239" t="s">
        <v>207</v>
      </c>
      <c r="F517" s="240" t="s">
        <v>8</v>
      </c>
      <c r="G517" s="107" t="s">
        <v>371</v>
      </c>
      <c r="H517" s="40"/>
      <c r="I517" s="279">
        <f>SUM(I518+I520+I522)</f>
        <v>553840</v>
      </c>
    </row>
    <row r="518" spans="1:9" ht="15.75" x14ac:dyDescent="0.25">
      <c r="A518" s="90" t="s">
        <v>482</v>
      </c>
      <c r="B518" s="47" t="s">
        <v>57</v>
      </c>
      <c r="C518" s="40" t="s">
        <v>26</v>
      </c>
      <c r="D518" s="40" t="s">
        <v>26</v>
      </c>
      <c r="E518" s="239" t="s">
        <v>207</v>
      </c>
      <c r="F518" s="240" t="s">
        <v>8</v>
      </c>
      <c r="G518" s="272" t="s">
        <v>483</v>
      </c>
      <c r="H518" s="40"/>
      <c r="I518" s="279">
        <f>SUM(I519)</f>
        <v>492710</v>
      </c>
    </row>
    <row r="519" spans="1:9" ht="15.75" x14ac:dyDescent="0.25">
      <c r="A519" s="55" t="s">
        <v>38</v>
      </c>
      <c r="B519" s="47" t="s">
        <v>57</v>
      </c>
      <c r="C519" s="40" t="s">
        <v>26</v>
      </c>
      <c r="D519" s="40" t="s">
        <v>26</v>
      </c>
      <c r="E519" s="239" t="s">
        <v>207</v>
      </c>
      <c r="F519" s="240" t="s">
        <v>8</v>
      </c>
      <c r="G519" s="272" t="s">
        <v>483</v>
      </c>
      <c r="H519" s="40" t="s">
        <v>37</v>
      </c>
      <c r="I519" s="278">
        <v>492710</v>
      </c>
    </row>
    <row r="520" spans="1:9" ht="31.5" x14ac:dyDescent="0.25">
      <c r="A520" s="88" t="s">
        <v>469</v>
      </c>
      <c r="B520" s="108" t="s">
        <v>57</v>
      </c>
      <c r="C520" s="1" t="s">
        <v>26</v>
      </c>
      <c r="D520" s="1" t="s">
        <v>26</v>
      </c>
      <c r="E520" s="239" t="s">
        <v>207</v>
      </c>
      <c r="F520" s="199" t="s">
        <v>8</v>
      </c>
      <c r="G520" s="253" t="s">
        <v>470</v>
      </c>
      <c r="H520" s="1"/>
      <c r="I520" s="279">
        <f>SUM(I521:I521)</f>
        <v>61130</v>
      </c>
    </row>
    <row r="521" spans="1:9" ht="15.75" x14ac:dyDescent="0.25">
      <c r="A521" s="55" t="s">
        <v>38</v>
      </c>
      <c r="B521" s="108" t="s">
        <v>57</v>
      </c>
      <c r="C521" s="1" t="s">
        <v>26</v>
      </c>
      <c r="D521" s="1" t="s">
        <v>26</v>
      </c>
      <c r="E521" s="239" t="s">
        <v>207</v>
      </c>
      <c r="F521" s="199" t="s">
        <v>8</v>
      </c>
      <c r="G521" s="253" t="s">
        <v>470</v>
      </c>
      <c r="H521" s="1" t="s">
        <v>37</v>
      </c>
      <c r="I521" s="278">
        <v>61130</v>
      </c>
    </row>
    <row r="522" spans="1:9" ht="15.75" hidden="1" x14ac:dyDescent="0.25">
      <c r="A522" s="55" t="s">
        <v>471</v>
      </c>
      <c r="B522" s="108" t="s">
        <v>57</v>
      </c>
      <c r="C522" s="1" t="s">
        <v>26</v>
      </c>
      <c r="D522" s="1" t="s">
        <v>26</v>
      </c>
      <c r="E522" s="239" t="s">
        <v>207</v>
      </c>
      <c r="F522" s="199" t="s">
        <v>8</v>
      </c>
      <c r="G522" s="253" t="s">
        <v>484</v>
      </c>
      <c r="H522" s="1"/>
      <c r="I522" s="279">
        <f>SUM(I523)</f>
        <v>0</v>
      </c>
    </row>
    <row r="523" spans="1:9" ht="31.5" hidden="1" x14ac:dyDescent="0.25">
      <c r="A523" s="375" t="s">
        <v>376</v>
      </c>
      <c r="B523" s="108" t="s">
        <v>57</v>
      </c>
      <c r="C523" s="1" t="s">
        <v>26</v>
      </c>
      <c r="D523" s="1" t="s">
        <v>26</v>
      </c>
      <c r="E523" s="239" t="s">
        <v>207</v>
      </c>
      <c r="F523" s="199" t="s">
        <v>8</v>
      </c>
      <c r="G523" s="253" t="s">
        <v>484</v>
      </c>
      <c r="H523" s="1" t="s">
        <v>14</v>
      </c>
      <c r="I523" s="278"/>
    </row>
    <row r="524" spans="1:9" s="59" customFormat="1" ht="47.25" x14ac:dyDescent="0.25">
      <c r="A524" s="89" t="s">
        <v>107</v>
      </c>
      <c r="B524" s="26" t="s">
        <v>57</v>
      </c>
      <c r="C524" s="24" t="s">
        <v>26</v>
      </c>
      <c r="D524" s="24" t="s">
        <v>26</v>
      </c>
      <c r="E524" s="196" t="s">
        <v>390</v>
      </c>
      <c r="F524" s="197" t="s">
        <v>370</v>
      </c>
      <c r="G524" s="252" t="s">
        <v>371</v>
      </c>
      <c r="H524" s="24"/>
      <c r="I524" s="277">
        <f>SUM(I525)</f>
        <v>27500</v>
      </c>
    </row>
    <row r="525" spans="1:9" s="59" customFormat="1" ht="63" x14ac:dyDescent="0.25">
      <c r="A525" s="90" t="s">
        <v>139</v>
      </c>
      <c r="B525" s="47" t="s">
        <v>57</v>
      </c>
      <c r="C525" s="31" t="s">
        <v>26</v>
      </c>
      <c r="D525" s="40" t="s">
        <v>26</v>
      </c>
      <c r="E525" s="239" t="s">
        <v>206</v>
      </c>
      <c r="F525" s="240" t="s">
        <v>370</v>
      </c>
      <c r="G525" s="272" t="s">
        <v>371</v>
      </c>
      <c r="H525" s="64"/>
      <c r="I525" s="276">
        <f>SUM(I526)</f>
        <v>27500</v>
      </c>
    </row>
    <row r="526" spans="1:9" s="59" customFormat="1" ht="31.5" x14ac:dyDescent="0.25">
      <c r="A526" s="90" t="s">
        <v>404</v>
      </c>
      <c r="B526" s="47" t="s">
        <v>57</v>
      </c>
      <c r="C526" s="31" t="s">
        <v>26</v>
      </c>
      <c r="D526" s="40" t="s">
        <v>26</v>
      </c>
      <c r="E526" s="239" t="s">
        <v>206</v>
      </c>
      <c r="F526" s="240" t="s">
        <v>8</v>
      </c>
      <c r="G526" s="272" t="s">
        <v>371</v>
      </c>
      <c r="H526" s="64"/>
      <c r="I526" s="276">
        <f>SUM(I527)</f>
        <v>27500</v>
      </c>
    </row>
    <row r="527" spans="1:9" s="33" customFormat="1" ht="31.5" x14ac:dyDescent="0.25">
      <c r="A527" s="91" t="s">
        <v>140</v>
      </c>
      <c r="B527" s="63" t="s">
        <v>57</v>
      </c>
      <c r="C527" s="31" t="s">
        <v>26</v>
      </c>
      <c r="D527" s="40" t="s">
        <v>26</v>
      </c>
      <c r="E527" s="239" t="s">
        <v>206</v>
      </c>
      <c r="F527" s="240" t="s">
        <v>8</v>
      </c>
      <c r="G527" s="272" t="s">
        <v>466</v>
      </c>
      <c r="H527" s="64"/>
      <c r="I527" s="276">
        <f>SUM(I528)</f>
        <v>27500</v>
      </c>
    </row>
    <row r="528" spans="1:9" s="33" customFormat="1" ht="31.5" x14ac:dyDescent="0.25">
      <c r="A528" s="394" t="s">
        <v>376</v>
      </c>
      <c r="B528" s="63" t="s">
        <v>57</v>
      </c>
      <c r="C528" s="40" t="s">
        <v>26</v>
      </c>
      <c r="D528" s="40" t="s">
        <v>26</v>
      </c>
      <c r="E528" s="239" t="s">
        <v>206</v>
      </c>
      <c r="F528" s="240" t="s">
        <v>8</v>
      </c>
      <c r="G528" s="272" t="s">
        <v>466</v>
      </c>
      <c r="H528" s="64" t="s">
        <v>14</v>
      </c>
      <c r="I528" s="302">
        <v>27500</v>
      </c>
    </row>
    <row r="529" spans="1:9" ht="15.75" x14ac:dyDescent="0.25">
      <c r="A529" s="99" t="s">
        <v>31</v>
      </c>
      <c r="B529" s="15" t="s">
        <v>57</v>
      </c>
      <c r="C529" s="11" t="s">
        <v>33</v>
      </c>
      <c r="D529" s="11"/>
      <c r="E529" s="243"/>
      <c r="F529" s="244"/>
      <c r="G529" s="273"/>
      <c r="H529" s="11"/>
      <c r="I529" s="299">
        <f>SUM(I530,I563)</f>
        <v>32739602</v>
      </c>
    </row>
    <row r="530" spans="1:9" ht="15.75" x14ac:dyDescent="0.25">
      <c r="A530" s="96" t="s">
        <v>32</v>
      </c>
      <c r="B530" s="22" t="s">
        <v>57</v>
      </c>
      <c r="C530" s="18" t="s">
        <v>33</v>
      </c>
      <c r="D530" s="18" t="s">
        <v>8</v>
      </c>
      <c r="E530" s="228"/>
      <c r="F530" s="229"/>
      <c r="G530" s="268"/>
      <c r="H530" s="18"/>
      <c r="I530" s="300">
        <f>SUM(I531+I553+I558+I548)</f>
        <v>26059860</v>
      </c>
    </row>
    <row r="531" spans="1:9" ht="31.5" x14ac:dyDescent="0.25">
      <c r="A531" s="86" t="s">
        <v>141</v>
      </c>
      <c r="B531" s="26" t="s">
        <v>57</v>
      </c>
      <c r="C531" s="24" t="s">
        <v>33</v>
      </c>
      <c r="D531" s="24" t="s">
        <v>8</v>
      </c>
      <c r="E531" s="196" t="s">
        <v>209</v>
      </c>
      <c r="F531" s="197" t="s">
        <v>370</v>
      </c>
      <c r="G531" s="252" t="s">
        <v>371</v>
      </c>
      <c r="H531" s="27"/>
      <c r="I531" s="277">
        <f>SUM(I532,I542)</f>
        <v>25982280</v>
      </c>
    </row>
    <row r="532" spans="1:9" ht="48" customHeight="1" x14ac:dyDescent="0.25">
      <c r="A532" s="88" t="s">
        <v>148</v>
      </c>
      <c r="B532" s="108" t="s">
        <v>57</v>
      </c>
      <c r="C532" s="1" t="s">
        <v>33</v>
      </c>
      <c r="D532" s="1" t="s">
        <v>8</v>
      </c>
      <c r="E532" s="198" t="s">
        <v>212</v>
      </c>
      <c r="F532" s="199" t="s">
        <v>370</v>
      </c>
      <c r="G532" s="253" t="s">
        <v>371</v>
      </c>
      <c r="H532" s="1"/>
      <c r="I532" s="279">
        <f>SUM(I533)</f>
        <v>13542135</v>
      </c>
    </row>
    <row r="533" spans="1:9" ht="31.5" x14ac:dyDescent="0.25">
      <c r="A533" s="88" t="s">
        <v>485</v>
      </c>
      <c r="B533" s="108" t="s">
        <v>57</v>
      </c>
      <c r="C533" s="1" t="s">
        <v>33</v>
      </c>
      <c r="D533" s="1" t="s">
        <v>8</v>
      </c>
      <c r="E533" s="198" t="s">
        <v>212</v>
      </c>
      <c r="F533" s="199" t="s">
        <v>8</v>
      </c>
      <c r="G533" s="253" t="s">
        <v>371</v>
      </c>
      <c r="H533" s="1"/>
      <c r="I533" s="279">
        <f>SUM(I536+I540+I534)</f>
        <v>13542135</v>
      </c>
    </row>
    <row r="534" spans="1:9" ht="47.25" x14ac:dyDescent="0.25">
      <c r="A534" s="88" t="s">
        <v>532</v>
      </c>
      <c r="B534" s="108" t="s">
        <v>57</v>
      </c>
      <c r="C534" s="1" t="s">
        <v>33</v>
      </c>
      <c r="D534" s="1" t="s">
        <v>8</v>
      </c>
      <c r="E534" s="198" t="s">
        <v>212</v>
      </c>
      <c r="F534" s="199" t="s">
        <v>8</v>
      </c>
      <c r="G534" s="253" t="s">
        <v>533</v>
      </c>
      <c r="H534" s="1"/>
      <c r="I534" s="279">
        <f>SUM(I535)</f>
        <v>798000</v>
      </c>
    </row>
    <row r="535" spans="1:9" ht="31.5" x14ac:dyDescent="0.25">
      <c r="A535" s="375" t="s">
        <v>376</v>
      </c>
      <c r="B535" s="108" t="s">
        <v>57</v>
      </c>
      <c r="C535" s="1" t="s">
        <v>33</v>
      </c>
      <c r="D535" s="1" t="s">
        <v>8</v>
      </c>
      <c r="E535" s="198" t="s">
        <v>212</v>
      </c>
      <c r="F535" s="199" t="s">
        <v>8</v>
      </c>
      <c r="G535" s="253" t="s">
        <v>533</v>
      </c>
      <c r="H535" s="1" t="s">
        <v>14</v>
      </c>
      <c r="I535" s="278">
        <v>798000</v>
      </c>
    </row>
    <row r="536" spans="1:9" ht="31.5" x14ac:dyDescent="0.25">
      <c r="A536" s="55" t="s">
        <v>83</v>
      </c>
      <c r="B536" s="108" t="s">
        <v>57</v>
      </c>
      <c r="C536" s="1" t="s">
        <v>33</v>
      </c>
      <c r="D536" s="1" t="s">
        <v>8</v>
      </c>
      <c r="E536" s="198" t="s">
        <v>212</v>
      </c>
      <c r="F536" s="199" t="s">
        <v>8</v>
      </c>
      <c r="G536" s="253" t="s">
        <v>410</v>
      </c>
      <c r="H536" s="1"/>
      <c r="I536" s="279">
        <f>SUM(I537:I539)</f>
        <v>12674135</v>
      </c>
    </row>
    <row r="537" spans="1:9" ht="63" x14ac:dyDescent="0.25">
      <c r="A537" s="88" t="s">
        <v>75</v>
      </c>
      <c r="B537" s="108" t="s">
        <v>57</v>
      </c>
      <c r="C537" s="1" t="s">
        <v>33</v>
      </c>
      <c r="D537" s="1" t="s">
        <v>8</v>
      </c>
      <c r="E537" s="198" t="s">
        <v>212</v>
      </c>
      <c r="F537" s="199" t="s">
        <v>8</v>
      </c>
      <c r="G537" s="253" t="s">
        <v>410</v>
      </c>
      <c r="H537" s="1" t="s">
        <v>11</v>
      </c>
      <c r="I537" s="278">
        <v>11495561</v>
      </c>
    </row>
    <row r="538" spans="1:9" ht="31.5" x14ac:dyDescent="0.25">
      <c r="A538" s="375" t="s">
        <v>376</v>
      </c>
      <c r="B538" s="6" t="s">
        <v>57</v>
      </c>
      <c r="C538" s="1" t="s">
        <v>33</v>
      </c>
      <c r="D538" s="1" t="s">
        <v>8</v>
      </c>
      <c r="E538" s="198" t="s">
        <v>212</v>
      </c>
      <c r="F538" s="199" t="s">
        <v>8</v>
      </c>
      <c r="G538" s="253" t="s">
        <v>410</v>
      </c>
      <c r="H538" s="1" t="s">
        <v>14</v>
      </c>
      <c r="I538" s="278">
        <v>1154703</v>
      </c>
    </row>
    <row r="539" spans="1:9" ht="15.75" x14ac:dyDescent="0.25">
      <c r="A539" s="55" t="s">
        <v>16</v>
      </c>
      <c r="B539" s="108" t="s">
        <v>57</v>
      </c>
      <c r="C539" s="1" t="s">
        <v>33</v>
      </c>
      <c r="D539" s="1" t="s">
        <v>8</v>
      </c>
      <c r="E539" s="198" t="s">
        <v>212</v>
      </c>
      <c r="F539" s="199" t="s">
        <v>8</v>
      </c>
      <c r="G539" s="253" t="s">
        <v>410</v>
      </c>
      <c r="H539" s="1" t="s">
        <v>15</v>
      </c>
      <c r="I539" s="278">
        <v>23871</v>
      </c>
    </row>
    <row r="540" spans="1:9" ht="15.75" x14ac:dyDescent="0.25">
      <c r="A540" s="55" t="s">
        <v>95</v>
      </c>
      <c r="B540" s="108" t="s">
        <v>57</v>
      </c>
      <c r="C540" s="1" t="s">
        <v>33</v>
      </c>
      <c r="D540" s="1" t="s">
        <v>8</v>
      </c>
      <c r="E540" s="198" t="s">
        <v>212</v>
      </c>
      <c r="F540" s="199" t="s">
        <v>8</v>
      </c>
      <c r="G540" s="253" t="s">
        <v>396</v>
      </c>
      <c r="H540" s="1"/>
      <c r="I540" s="279">
        <f>SUM(I541)</f>
        <v>70000</v>
      </c>
    </row>
    <row r="541" spans="1:9" ht="31.5" x14ac:dyDescent="0.25">
      <c r="A541" s="375" t="s">
        <v>376</v>
      </c>
      <c r="B541" s="108" t="s">
        <v>57</v>
      </c>
      <c r="C541" s="1" t="s">
        <v>33</v>
      </c>
      <c r="D541" s="1" t="s">
        <v>8</v>
      </c>
      <c r="E541" s="198" t="s">
        <v>212</v>
      </c>
      <c r="F541" s="199" t="s">
        <v>8</v>
      </c>
      <c r="G541" s="253" t="s">
        <v>396</v>
      </c>
      <c r="H541" s="1" t="s">
        <v>14</v>
      </c>
      <c r="I541" s="278">
        <v>70000</v>
      </c>
    </row>
    <row r="542" spans="1:9" ht="48" customHeight="1" x14ac:dyDescent="0.25">
      <c r="A542" s="55" t="s">
        <v>149</v>
      </c>
      <c r="B542" s="108" t="s">
        <v>57</v>
      </c>
      <c r="C542" s="1" t="s">
        <v>33</v>
      </c>
      <c r="D542" s="1" t="s">
        <v>8</v>
      </c>
      <c r="E542" s="198" t="s">
        <v>477</v>
      </c>
      <c r="F542" s="199" t="s">
        <v>370</v>
      </c>
      <c r="G542" s="253" t="s">
        <v>371</v>
      </c>
      <c r="H542" s="1"/>
      <c r="I542" s="279">
        <f>SUM(I543)</f>
        <v>12440145</v>
      </c>
    </row>
    <row r="543" spans="1:9" ht="15.75" x14ac:dyDescent="0.25">
      <c r="A543" s="55" t="s">
        <v>478</v>
      </c>
      <c r="B543" s="108" t="s">
        <v>57</v>
      </c>
      <c r="C543" s="1" t="s">
        <v>33</v>
      </c>
      <c r="D543" s="1" t="s">
        <v>8</v>
      </c>
      <c r="E543" s="198" t="s">
        <v>213</v>
      </c>
      <c r="F543" s="199" t="s">
        <v>8</v>
      </c>
      <c r="G543" s="253" t="s">
        <v>371</v>
      </c>
      <c r="H543" s="1"/>
      <c r="I543" s="279">
        <f>SUM(I544)</f>
        <v>12440145</v>
      </c>
    </row>
    <row r="544" spans="1:9" ht="31.5" x14ac:dyDescent="0.25">
      <c r="A544" s="55" t="s">
        <v>83</v>
      </c>
      <c r="B544" s="108" t="s">
        <v>57</v>
      </c>
      <c r="C544" s="1" t="s">
        <v>33</v>
      </c>
      <c r="D544" s="1" t="s">
        <v>8</v>
      </c>
      <c r="E544" s="198" t="s">
        <v>213</v>
      </c>
      <c r="F544" s="199" t="s">
        <v>8</v>
      </c>
      <c r="G544" s="253" t="s">
        <v>410</v>
      </c>
      <c r="H544" s="1"/>
      <c r="I544" s="279">
        <f>SUM(I545:I547)</f>
        <v>12440145</v>
      </c>
    </row>
    <row r="545" spans="1:9" ht="63" x14ac:dyDescent="0.25">
      <c r="A545" s="88" t="s">
        <v>75</v>
      </c>
      <c r="B545" s="108" t="s">
        <v>57</v>
      </c>
      <c r="C545" s="1" t="s">
        <v>33</v>
      </c>
      <c r="D545" s="1" t="s">
        <v>8</v>
      </c>
      <c r="E545" s="198" t="s">
        <v>213</v>
      </c>
      <c r="F545" s="199" t="s">
        <v>8</v>
      </c>
      <c r="G545" s="253" t="s">
        <v>410</v>
      </c>
      <c r="H545" s="1" t="s">
        <v>11</v>
      </c>
      <c r="I545" s="278">
        <v>11050940</v>
      </c>
    </row>
    <row r="546" spans="1:9" ht="31.5" x14ac:dyDescent="0.25">
      <c r="A546" s="375" t="s">
        <v>376</v>
      </c>
      <c r="B546" s="6" t="s">
        <v>57</v>
      </c>
      <c r="C546" s="1" t="s">
        <v>33</v>
      </c>
      <c r="D546" s="1" t="s">
        <v>8</v>
      </c>
      <c r="E546" s="198" t="s">
        <v>213</v>
      </c>
      <c r="F546" s="199" t="s">
        <v>8</v>
      </c>
      <c r="G546" s="253" t="s">
        <v>410</v>
      </c>
      <c r="H546" s="1" t="s">
        <v>14</v>
      </c>
      <c r="I546" s="278">
        <v>1374106</v>
      </c>
    </row>
    <row r="547" spans="1:9" ht="15.75" x14ac:dyDescent="0.25">
      <c r="A547" s="55" t="s">
        <v>16</v>
      </c>
      <c r="B547" s="108" t="s">
        <v>57</v>
      </c>
      <c r="C547" s="1" t="s">
        <v>33</v>
      </c>
      <c r="D547" s="1" t="s">
        <v>8</v>
      </c>
      <c r="E547" s="198" t="s">
        <v>213</v>
      </c>
      <c r="F547" s="199" t="s">
        <v>8</v>
      </c>
      <c r="G547" s="253" t="s">
        <v>410</v>
      </c>
      <c r="H547" s="1" t="s">
        <v>15</v>
      </c>
      <c r="I547" s="278">
        <v>15099</v>
      </c>
    </row>
    <row r="548" spans="1:9" s="59" customFormat="1" ht="47.25" hidden="1" x14ac:dyDescent="0.25">
      <c r="A548" s="89" t="s">
        <v>107</v>
      </c>
      <c r="B548" s="26" t="s">
        <v>57</v>
      </c>
      <c r="C548" s="24" t="s">
        <v>33</v>
      </c>
      <c r="D548" s="24" t="s">
        <v>8</v>
      </c>
      <c r="E548" s="196" t="s">
        <v>390</v>
      </c>
      <c r="F548" s="197" t="s">
        <v>370</v>
      </c>
      <c r="G548" s="252" t="s">
        <v>371</v>
      </c>
      <c r="H548" s="24"/>
      <c r="I548" s="277">
        <f>SUM(I549)</f>
        <v>0</v>
      </c>
    </row>
    <row r="549" spans="1:9" s="59" customFormat="1" ht="63" hidden="1" x14ac:dyDescent="0.25">
      <c r="A549" s="90" t="s">
        <v>139</v>
      </c>
      <c r="B549" s="47" t="s">
        <v>57</v>
      </c>
      <c r="C549" s="31" t="s">
        <v>33</v>
      </c>
      <c r="D549" s="40" t="s">
        <v>8</v>
      </c>
      <c r="E549" s="239" t="s">
        <v>206</v>
      </c>
      <c r="F549" s="240" t="s">
        <v>370</v>
      </c>
      <c r="G549" s="272" t="s">
        <v>371</v>
      </c>
      <c r="H549" s="64"/>
      <c r="I549" s="276">
        <f>SUM(I550)</f>
        <v>0</v>
      </c>
    </row>
    <row r="550" spans="1:9" s="59" customFormat="1" ht="31.5" hidden="1" x14ac:dyDescent="0.25">
      <c r="A550" s="90" t="s">
        <v>404</v>
      </c>
      <c r="B550" s="47" t="s">
        <v>57</v>
      </c>
      <c r="C550" s="31" t="s">
        <v>33</v>
      </c>
      <c r="D550" s="40" t="s">
        <v>8</v>
      </c>
      <c r="E550" s="239" t="s">
        <v>206</v>
      </c>
      <c r="F550" s="240" t="s">
        <v>8</v>
      </c>
      <c r="G550" s="272" t="s">
        <v>371</v>
      </c>
      <c r="H550" s="64"/>
      <c r="I550" s="276">
        <f>SUM(I551)</f>
        <v>0</v>
      </c>
    </row>
    <row r="551" spans="1:9" s="33" customFormat="1" ht="31.5" hidden="1" x14ac:dyDescent="0.25">
      <c r="A551" s="91" t="s">
        <v>140</v>
      </c>
      <c r="B551" s="63" t="s">
        <v>57</v>
      </c>
      <c r="C551" s="31" t="s">
        <v>33</v>
      </c>
      <c r="D551" s="40" t="s">
        <v>8</v>
      </c>
      <c r="E551" s="239" t="s">
        <v>206</v>
      </c>
      <c r="F551" s="240" t="s">
        <v>8</v>
      </c>
      <c r="G551" s="272" t="s">
        <v>466</v>
      </c>
      <c r="H551" s="64"/>
      <c r="I551" s="276">
        <f>SUM(I552)</f>
        <v>0</v>
      </c>
    </row>
    <row r="552" spans="1:9" s="33" customFormat="1" ht="31.5" hidden="1" x14ac:dyDescent="0.25">
      <c r="A552" s="394" t="s">
        <v>376</v>
      </c>
      <c r="B552" s="63" t="s">
        <v>57</v>
      </c>
      <c r="C552" s="40" t="s">
        <v>33</v>
      </c>
      <c r="D552" s="40" t="s">
        <v>8</v>
      </c>
      <c r="E552" s="239" t="s">
        <v>206</v>
      </c>
      <c r="F552" s="240" t="s">
        <v>8</v>
      </c>
      <c r="G552" s="272" t="s">
        <v>466</v>
      </c>
      <c r="H552" s="64" t="s">
        <v>14</v>
      </c>
      <c r="I552" s="302"/>
    </row>
    <row r="553" spans="1:9" s="33" customFormat="1" ht="63" x14ac:dyDescent="0.25">
      <c r="A553" s="89" t="s">
        <v>123</v>
      </c>
      <c r="B553" s="26" t="s">
        <v>57</v>
      </c>
      <c r="C553" s="24" t="s">
        <v>33</v>
      </c>
      <c r="D553" s="38" t="s">
        <v>8</v>
      </c>
      <c r="E553" s="206" t="s">
        <v>188</v>
      </c>
      <c r="F553" s="207" t="s">
        <v>370</v>
      </c>
      <c r="G553" s="257" t="s">
        <v>371</v>
      </c>
      <c r="H553" s="24"/>
      <c r="I553" s="277">
        <f>SUM(I554)</f>
        <v>52580</v>
      </c>
    </row>
    <row r="554" spans="1:9" s="33" customFormat="1" ht="110.25" x14ac:dyDescent="0.25">
      <c r="A554" s="90" t="s">
        <v>135</v>
      </c>
      <c r="B554" s="47" t="s">
        <v>57</v>
      </c>
      <c r="C554" s="1" t="s">
        <v>33</v>
      </c>
      <c r="D554" s="31" t="s">
        <v>8</v>
      </c>
      <c r="E554" s="212" t="s">
        <v>190</v>
      </c>
      <c r="F554" s="213" t="s">
        <v>370</v>
      </c>
      <c r="G554" s="260" t="s">
        <v>371</v>
      </c>
      <c r="H554" s="1"/>
      <c r="I554" s="279">
        <f>SUM(I555)</f>
        <v>52580</v>
      </c>
    </row>
    <row r="555" spans="1:9" s="33" customFormat="1" ht="47.25" x14ac:dyDescent="0.25">
      <c r="A555" s="90" t="s">
        <v>405</v>
      </c>
      <c r="B555" s="47" t="s">
        <v>57</v>
      </c>
      <c r="C555" s="1" t="s">
        <v>33</v>
      </c>
      <c r="D555" s="31" t="s">
        <v>8</v>
      </c>
      <c r="E555" s="212" t="s">
        <v>190</v>
      </c>
      <c r="F555" s="213" t="s">
        <v>8</v>
      </c>
      <c r="G555" s="260" t="s">
        <v>371</v>
      </c>
      <c r="H555" s="1"/>
      <c r="I555" s="279">
        <f>SUM(I556)</f>
        <v>52580</v>
      </c>
    </row>
    <row r="556" spans="1:9" s="33" customFormat="1" ht="31.5" x14ac:dyDescent="0.25">
      <c r="A556" s="55" t="s">
        <v>94</v>
      </c>
      <c r="B556" s="108" t="s">
        <v>57</v>
      </c>
      <c r="C556" s="1" t="s">
        <v>33</v>
      </c>
      <c r="D556" s="31" t="s">
        <v>8</v>
      </c>
      <c r="E556" s="212" t="s">
        <v>190</v>
      </c>
      <c r="F556" s="213" t="s">
        <v>8</v>
      </c>
      <c r="G556" s="260" t="s">
        <v>428</v>
      </c>
      <c r="H556" s="1"/>
      <c r="I556" s="279">
        <f>SUM(I557)</f>
        <v>52580</v>
      </c>
    </row>
    <row r="557" spans="1:9" s="33" customFormat="1" ht="31.5" x14ac:dyDescent="0.25">
      <c r="A557" s="375" t="s">
        <v>376</v>
      </c>
      <c r="B557" s="6" t="s">
        <v>57</v>
      </c>
      <c r="C557" s="1" t="s">
        <v>33</v>
      </c>
      <c r="D557" s="31" t="s">
        <v>8</v>
      </c>
      <c r="E557" s="212" t="s">
        <v>190</v>
      </c>
      <c r="F557" s="213" t="s">
        <v>8</v>
      </c>
      <c r="G557" s="260" t="s">
        <v>428</v>
      </c>
      <c r="H557" s="1" t="s">
        <v>14</v>
      </c>
      <c r="I557" s="301">
        <v>52580</v>
      </c>
    </row>
    <row r="558" spans="1:9" s="59" customFormat="1" ht="31.5" x14ac:dyDescent="0.25">
      <c r="A558" s="86" t="s">
        <v>128</v>
      </c>
      <c r="B558" s="26" t="s">
        <v>57</v>
      </c>
      <c r="C558" s="24" t="s">
        <v>33</v>
      </c>
      <c r="D558" s="24" t="s">
        <v>8</v>
      </c>
      <c r="E558" s="196" t="s">
        <v>193</v>
      </c>
      <c r="F558" s="197" t="s">
        <v>370</v>
      </c>
      <c r="G558" s="252" t="s">
        <v>371</v>
      </c>
      <c r="H558" s="27"/>
      <c r="I558" s="277">
        <f>SUM(I559)</f>
        <v>25000</v>
      </c>
    </row>
    <row r="559" spans="1:9" s="59" customFormat="1" ht="63" x14ac:dyDescent="0.25">
      <c r="A559" s="88" t="s">
        <v>150</v>
      </c>
      <c r="B559" s="108" t="s">
        <v>57</v>
      </c>
      <c r="C559" s="1" t="s">
        <v>33</v>
      </c>
      <c r="D559" s="1" t="s">
        <v>8</v>
      </c>
      <c r="E559" s="198" t="s">
        <v>214</v>
      </c>
      <c r="F559" s="199" t="s">
        <v>370</v>
      </c>
      <c r="G559" s="253" t="s">
        <v>371</v>
      </c>
      <c r="H559" s="1"/>
      <c r="I559" s="279">
        <f>SUM(I560)</f>
        <v>25000</v>
      </c>
    </row>
    <row r="560" spans="1:9" s="59" customFormat="1" ht="48" customHeight="1" x14ac:dyDescent="0.25">
      <c r="A560" s="88" t="s">
        <v>486</v>
      </c>
      <c r="B560" s="108" t="s">
        <v>57</v>
      </c>
      <c r="C560" s="1" t="s">
        <v>33</v>
      </c>
      <c r="D560" s="1" t="s">
        <v>8</v>
      </c>
      <c r="E560" s="198" t="s">
        <v>214</v>
      </c>
      <c r="F560" s="199" t="s">
        <v>10</v>
      </c>
      <c r="G560" s="253" t="s">
        <v>371</v>
      </c>
      <c r="H560" s="1"/>
      <c r="I560" s="279">
        <f>SUM(+I561)</f>
        <v>25000</v>
      </c>
    </row>
    <row r="561" spans="1:9" s="59" customFormat="1" ht="31.5" x14ac:dyDescent="0.25">
      <c r="A561" s="55" t="s">
        <v>487</v>
      </c>
      <c r="B561" s="108" t="s">
        <v>57</v>
      </c>
      <c r="C561" s="1" t="s">
        <v>33</v>
      </c>
      <c r="D561" s="1" t="s">
        <v>8</v>
      </c>
      <c r="E561" s="198" t="s">
        <v>214</v>
      </c>
      <c r="F561" s="199" t="s">
        <v>10</v>
      </c>
      <c r="G561" s="253" t="s">
        <v>488</v>
      </c>
      <c r="H561" s="1"/>
      <c r="I561" s="279">
        <f>SUM(I562)</f>
        <v>25000</v>
      </c>
    </row>
    <row r="562" spans="1:9" s="59" customFormat="1" ht="31.5" x14ac:dyDescent="0.25">
      <c r="A562" s="375" t="s">
        <v>376</v>
      </c>
      <c r="B562" s="6" t="s">
        <v>57</v>
      </c>
      <c r="C562" s="1" t="s">
        <v>33</v>
      </c>
      <c r="D562" s="1" t="s">
        <v>8</v>
      </c>
      <c r="E562" s="198" t="s">
        <v>214</v>
      </c>
      <c r="F562" s="199" t="s">
        <v>10</v>
      </c>
      <c r="G562" s="253" t="s">
        <v>488</v>
      </c>
      <c r="H562" s="1" t="s">
        <v>14</v>
      </c>
      <c r="I562" s="278">
        <v>25000</v>
      </c>
    </row>
    <row r="563" spans="1:9" ht="15.75" x14ac:dyDescent="0.25">
      <c r="A563" s="96" t="s">
        <v>34</v>
      </c>
      <c r="B563" s="22" t="s">
        <v>57</v>
      </c>
      <c r="C563" s="18" t="s">
        <v>33</v>
      </c>
      <c r="D563" s="18" t="s">
        <v>18</v>
      </c>
      <c r="E563" s="228"/>
      <c r="F563" s="229"/>
      <c r="G563" s="268"/>
      <c r="H563" s="18"/>
      <c r="I563" s="300">
        <f>SUM(I564,I580)</f>
        <v>6679742</v>
      </c>
    </row>
    <row r="564" spans="1:9" ht="31.5" x14ac:dyDescent="0.25">
      <c r="A564" s="86" t="s">
        <v>141</v>
      </c>
      <c r="B564" s="26" t="s">
        <v>57</v>
      </c>
      <c r="C564" s="24" t="s">
        <v>33</v>
      </c>
      <c r="D564" s="24" t="s">
        <v>18</v>
      </c>
      <c r="E564" s="196" t="s">
        <v>209</v>
      </c>
      <c r="F564" s="197" t="s">
        <v>370</v>
      </c>
      <c r="G564" s="252" t="s">
        <v>371</v>
      </c>
      <c r="H564" s="24"/>
      <c r="I564" s="277">
        <f>SUM(I569+I565)</f>
        <v>6672742</v>
      </c>
    </row>
    <row r="565" spans="1:9" ht="47.25" x14ac:dyDescent="0.25">
      <c r="A565" s="55" t="s">
        <v>149</v>
      </c>
      <c r="B565" s="108" t="s">
        <v>57</v>
      </c>
      <c r="C565" s="1" t="s">
        <v>33</v>
      </c>
      <c r="D565" s="1" t="s">
        <v>18</v>
      </c>
      <c r="E565" s="198" t="s">
        <v>477</v>
      </c>
      <c r="F565" s="199" t="s">
        <v>370</v>
      </c>
      <c r="G565" s="253" t="s">
        <v>371</v>
      </c>
      <c r="H565" s="1"/>
      <c r="I565" s="279">
        <f>SUM(I566)</f>
        <v>209904</v>
      </c>
    </row>
    <row r="566" spans="1:9" ht="16.5" customHeight="1" x14ac:dyDescent="0.25">
      <c r="A566" s="92" t="s">
        <v>521</v>
      </c>
      <c r="B566" s="108" t="s">
        <v>57</v>
      </c>
      <c r="C566" s="1" t="s">
        <v>33</v>
      </c>
      <c r="D566" s="1" t="s">
        <v>18</v>
      </c>
      <c r="E566" s="198" t="s">
        <v>213</v>
      </c>
      <c r="F566" s="199" t="s">
        <v>10</v>
      </c>
      <c r="G566" s="253" t="s">
        <v>371</v>
      </c>
      <c r="H566" s="1"/>
      <c r="I566" s="279">
        <f>SUM(I567)</f>
        <v>209904</v>
      </c>
    </row>
    <row r="567" spans="1:9" ht="31.5" x14ac:dyDescent="0.25">
      <c r="A567" s="92" t="s">
        <v>522</v>
      </c>
      <c r="B567" s="108" t="s">
        <v>57</v>
      </c>
      <c r="C567" s="1" t="s">
        <v>33</v>
      </c>
      <c r="D567" s="1" t="s">
        <v>18</v>
      </c>
      <c r="E567" s="198" t="s">
        <v>213</v>
      </c>
      <c r="F567" s="199" t="s">
        <v>10</v>
      </c>
      <c r="G567" s="253" t="s">
        <v>523</v>
      </c>
      <c r="H567" s="1"/>
      <c r="I567" s="279">
        <f>SUM(I568)</f>
        <v>209904</v>
      </c>
    </row>
    <row r="568" spans="1:9" ht="15.75" x14ac:dyDescent="0.25">
      <c r="A568" s="92" t="s">
        <v>19</v>
      </c>
      <c r="B568" s="108" t="s">
        <v>57</v>
      </c>
      <c r="C568" s="1" t="s">
        <v>33</v>
      </c>
      <c r="D568" s="1" t="s">
        <v>18</v>
      </c>
      <c r="E568" s="198" t="s">
        <v>213</v>
      </c>
      <c r="F568" s="199" t="s">
        <v>10</v>
      </c>
      <c r="G568" s="253" t="s">
        <v>523</v>
      </c>
      <c r="H568" s="1" t="s">
        <v>64</v>
      </c>
      <c r="I568" s="278">
        <v>209904</v>
      </c>
    </row>
    <row r="569" spans="1:9" ht="65.25" customHeight="1" x14ac:dyDescent="0.25">
      <c r="A569" s="55" t="s">
        <v>151</v>
      </c>
      <c r="B569" s="108" t="s">
        <v>57</v>
      </c>
      <c r="C569" s="1" t="s">
        <v>33</v>
      </c>
      <c r="D569" s="1" t="s">
        <v>18</v>
      </c>
      <c r="E569" s="198" t="s">
        <v>215</v>
      </c>
      <c r="F569" s="199" t="s">
        <v>370</v>
      </c>
      <c r="G569" s="253" t="s">
        <v>371</v>
      </c>
      <c r="H569" s="1"/>
      <c r="I569" s="279">
        <f>SUM(I570+I573)</f>
        <v>6462838</v>
      </c>
    </row>
    <row r="570" spans="1:9" ht="78.75" x14ac:dyDescent="0.25">
      <c r="A570" s="55" t="s">
        <v>489</v>
      </c>
      <c r="B570" s="108" t="s">
        <v>57</v>
      </c>
      <c r="C570" s="1" t="s">
        <v>33</v>
      </c>
      <c r="D570" s="1" t="s">
        <v>18</v>
      </c>
      <c r="E570" s="198" t="s">
        <v>215</v>
      </c>
      <c r="F570" s="199" t="s">
        <v>8</v>
      </c>
      <c r="G570" s="253" t="s">
        <v>371</v>
      </c>
      <c r="H570" s="1"/>
      <c r="I570" s="279">
        <f>SUM(I571)</f>
        <v>978879</v>
      </c>
    </row>
    <row r="571" spans="1:9" ht="31.5" x14ac:dyDescent="0.25">
      <c r="A571" s="55" t="s">
        <v>74</v>
      </c>
      <c r="B571" s="108" t="s">
        <v>57</v>
      </c>
      <c r="C571" s="40" t="s">
        <v>33</v>
      </c>
      <c r="D571" s="40" t="s">
        <v>18</v>
      </c>
      <c r="E571" s="239" t="s">
        <v>215</v>
      </c>
      <c r="F571" s="240" t="s">
        <v>490</v>
      </c>
      <c r="G571" s="272" t="s">
        <v>372</v>
      </c>
      <c r="H571" s="40"/>
      <c r="I571" s="279">
        <f>SUM(I572:I572)</f>
        <v>978879</v>
      </c>
    </row>
    <row r="572" spans="1:9" ht="63" x14ac:dyDescent="0.25">
      <c r="A572" s="88" t="s">
        <v>75</v>
      </c>
      <c r="B572" s="108" t="s">
        <v>57</v>
      </c>
      <c r="C572" s="1" t="s">
        <v>33</v>
      </c>
      <c r="D572" s="1" t="s">
        <v>18</v>
      </c>
      <c r="E572" s="198" t="s">
        <v>215</v>
      </c>
      <c r="F572" s="199" t="s">
        <v>490</v>
      </c>
      <c r="G572" s="253" t="s">
        <v>372</v>
      </c>
      <c r="H572" s="1" t="s">
        <v>11</v>
      </c>
      <c r="I572" s="278">
        <v>978879</v>
      </c>
    </row>
    <row r="573" spans="1:9" ht="47.25" x14ac:dyDescent="0.25">
      <c r="A573" s="55" t="s">
        <v>491</v>
      </c>
      <c r="B573" s="108" t="s">
        <v>57</v>
      </c>
      <c r="C573" s="1" t="s">
        <v>33</v>
      </c>
      <c r="D573" s="1" t="s">
        <v>18</v>
      </c>
      <c r="E573" s="198" t="s">
        <v>215</v>
      </c>
      <c r="F573" s="199" t="s">
        <v>10</v>
      </c>
      <c r="G573" s="253" t="s">
        <v>371</v>
      </c>
      <c r="H573" s="1"/>
      <c r="I573" s="279">
        <f>SUM(I574+I576)</f>
        <v>5483959</v>
      </c>
    </row>
    <row r="574" spans="1:9" ht="47.25" x14ac:dyDescent="0.25">
      <c r="A574" s="55" t="s">
        <v>85</v>
      </c>
      <c r="B574" s="108" t="s">
        <v>57</v>
      </c>
      <c r="C574" s="1" t="s">
        <v>33</v>
      </c>
      <c r="D574" s="1" t="s">
        <v>18</v>
      </c>
      <c r="E574" s="198" t="s">
        <v>215</v>
      </c>
      <c r="F574" s="199" t="s">
        <v>492</v>
      </c>
      <c r="G574" s="253" t="s">
        <v>493</v>
      </c>
      <c r="H574" s="1"/>
      <c r="I574" s="279">
        <f>SUM(I575)</f>
        <v>59958</v>
      </c>
    </row>
    <row r="575" spans="1:9" ht="63" x14ac:dyDescent="0.25">
      <c r="A575" s="88" t="s">
        <v>75</v>
      </c>
      <c r="B575" s="108" t="s">
        <v>57</v>
      </c>
      <c r="C575" s="1" t="s">
        <v>33</v>
      </c>
      <c r="D575" s="1" t="s">
        <v>18</v>
      </c>
      <c r="E575" s="198" t="s">
        <v>215</v>
      </c>
      <c r="F575" s="199" t="s">
        <v>492</v>
      </c>
      <c r="G575" s="253" t="s">
        <v>493</v>
      </c>
      <c r="H575" s="1" t="s">
        <v>11</v>
      </c>
      <c r="I575" s="278">
        <v>59958</v>
      </c>
    </row>
    <row r="576" spans="1:9" ht="31.5" x14ac:dyDescent="0.25">
      <c r="A576" s="55" t="s">
        <v>83</v>
      </c>
      <c r="B576" s="108" t="s">
        <v>57</v>
      </c>
      <c r="C576" s="1" t="s">
        <v>33</v>
      </c>
      <c r="D576" s="1" t="s">
        <v>18</v>
      </c>
      <c r="E576" s="198" t="s">
        <v>215</v>
      </c>
      <c r="F576" s="199" t="s">
        <v>492</v>
      </c>
      <c r="G576" s="253" t="s">
        <v>410</v>
      </c>
      <c r="H576" s="1"/>
      <c r="I576" s="279">
        <f>SUM(I577:I579)</f>
        <v>5424001</v>
      </c>
    </row>
    <row r="577" spans="1:9" ht="63" x14ac:dyDescent="0.25">
      <c r="A577" s="88" t="s">
        <v>75</v>
      </c>
      <c r="B577" s="108" t="s">
        <v>57</v>
      </c>
      <c r="C577" s="1" t="s">
        <v>33</v>
      </c>
      <c r="D577" s="1" t="s">
        <v>18</v>
      </c>
      <c r="E577" s="198" t="s">
        <v>215</v>
      </c>
      <c r="F577" s="199" t="s">
        <v>492</v>
      </c>
      <c r="G577" s="253" t="s">
        <v>410</v>
      </c>
      <c r="H577" s="1" t="s">
        <v>11</v>
      </c>
      <c r="I577" s="278">
        <v>5251605</v>
      </c>
    </row>
    <row r="578" spans="1:9" ht="31.5" x14ac:dyDescent="0.25">
      <c r="A578" s="375" t="s">
        <v>376</v>
      </c>
      <c r="B578" s="6" t="s">
        <v>57</v>
      </c>
      <c r="C578" s="1" t="s">
        <v>33</v>
      </c>
      <c r="D578" s="1" t="s">
        <v>18</v>
      </c>
      <c r="E578" s="198" t="s">
        <v>215</v>
      </c>
      <c r="F578" s="199" t="s">
        <v>492</v>
      </c>
      <c r="G578" s="253" t="s">
        <v>410</v>
      </c>
      <c r="H578" s="1" t="s">
        <v>14</v>
      </c>
      <c r="I578" s="328">
        <v>172396</v>
      </c>
    </row>
    <row r="579" spans="1:9" ht="15.75" hidden="1" x14ac:dyDescent="0.25">
      <c r="A579" s="55" t="s">
        <v>16</v>
      </c>
      <c r="B579" s="108" t="s">
        <v>57</v>
      </c>
      <c r="C579" s="1" t="s">
        <v>33</v>
      </c>
      <c r="D579" s="1" t="s">
        <v>18</v>
      </c>
      <c r="E579" s="198" t="s">
        <v>215</v>
      </c>
      <c r="F579" s="199" t="s">
        <v>492</v>
      </c>
      <c r="G579" s="253" t="s">
        <v>410</v>
      </c>
      <c r="H579" s="1" t="s">
        <v>15</v>
      </c>
      <c r="I579" s="278"/>
    </row>
    <row r="580" spans="1:9" ht="47.25" x14ac:dyDescent="0.25">
      <c r="A580" s="89" t="s">
        <v>100</v>
      </c>
      <c r="B580" s="26" t="s">
        <v>57</v>
      </c>
      <c r="C580" s="24" t="s">
        <v>33</v>
      </c>
      <c r="D580" s="24" t="s">
        <v>18</v>
      </c>
      <c r="E580" s="196" t="s">
        <v>382</v>
      </c>
      <c r="F580" s="197" t="s">
        <v>370</v>
      </c>
      <c r="G580" s="252" t="s">
        <v>371</v>
      </c>
      <c r="H580" s="24"/>
      <c r="I580" s="277">
        <f>SUM(I581)</f>
        <v>7000</v>
      </c>
    </row>
    <row r="581" spans="1:9" ht="63" x14ac:dyDescent="0.25">
      <c r="A581" s="90" t="s">
        <v>111</v>
      </c>
      <c r="B581" s="47" t="s">
        <v>57</v>
      </c>
      <c r="C581" s="1" t="s">
        <v>33</v>
      </c>
      <c r="D581" s="1" t="s">
        <v>18</v>
      </c>
      <c r="E581" s="198" t="s">
        <v>174</v>
      </c>
      <c r="F581" s="199" t="s">
        <v>370</v>
      </c>
      <c r="G581" s="253" t="s">
        <v>371</v>
      </c>
      <c r="H581" s="40"/>
      <c r="I581" s="279">
        <f>SUM(I582)</f>
        <v>7000</v>
      </c>
    </row>
    <row r="582" spans="1:9" ht="47.25" x14ac:dyDescent="0.25">
      <c r="A582" s="90" t="s">
        <v>384</v>
      </c>
      <c r="B582" s="47" t="s">
        <v>57</v>
      </c>
      <c r="C582" s="1" t="s">
        <v>33</v>
      </c>
      <c r="D582" s="1" t="s">
        <v>18</v>
      </c>
      <c r="E582" s="198" t="s">
        <v>174</v>
      </c>
      <c r="F582" s="199" t="s">
        <v>8</v>
      </c>
      <c r="G582" s="253" t="s">
        <v>371</v>
      </c>
      <c r="H582" s="40"/>
      <c r="I582" s="279">
        <f>SUM(I583)</f>
        <v>7000</v>
      </c>
    </row>
    <row r="583" spans="1:9" ht="15.75" x14ac:dyDescent="0.25">
      <c r="A583" s="90" t="s">
        <v>102</v>
      </c>
      <c r="B583" s="47" t="s">
        <v>57</v>
      </c>
      <c r="C583" s="1" t="s">
        <v>33</v>
      </c>
      <c r="D583" s="1" t="s">
        <v>18</v>
      </c>
      <c r="E583" s="198" t="s">
        <v>174</v>
      </c>
      <c r="F583" s="199" t="s">
        <v>8</v>
      </c>
      <c r="G583" s="253" t="s">
        <v>385</v>
      </c>
      <c r="H583" s="40"/>
      <c r="I583" s="279">
        <f>SUM(I584)</f>
        <v>7000</v>
      </c>
    </row>
    <row r="584" spans="1:9" ht="31.5" x14ac:dyDescent="0.25">
      <c r="A584" s="375" t="s">
        <v>376</v>
      </c>
      <c r="B584" s="6" t="s">
        <v>57</v>
      </c>
      <c r="C584" s="1" t="s">
        <v>33</v>
      </c>
      <c r="D584" s="1" t="s">
        <v>18</v>
      </c>
      <c r="E584" s="198" t="s">
        <v>174</v>
      </c>
      <c r="F584" s="199" t="s">
        <v>8</v>
      </c>
      <c r="G584" s="253" t="s">
        <v>385</v>
      </c>
      <c r="H584" s="1" t="s">
        <v>14</v>
      </c>
      <c r="I584" s="278">
        <v>7000</v>
      </c>
    </row>
    <row r="585" spans="1:9" ht="15.75" x14ac:dyDescent="0.25">
      <c r="A585" s="99" t="s">
        <v>35</v>
      </c>
      <c r="B585" s="15" t="s">
        <v>57</v>
      </c>
      <c r="C585" s="15">
        <v>10</v>
      </c>
      <c r="D585" s="15"/>
      <c r="E585" s="226"/>
      <c r="F585" s="227"/>
      <c r="G585" s="267"/>
      <c r="H585" s="11"/>
      <c r="I585" s="299">
        <f>SUM(I586)</f>
        <v>1636945</v>
      </c>
    </row>
    <row r="586" spans="1:9" ht="15.75" x14ac:dyDescent="0.25">
      <c r="A586" s="96" t="s">
        <v>39</v>
      </c>
      <c r="B586" s="22" t="s">
        <v>57</v>
      </c>
      <c r="C586" s="22">
        <v>10</v>
      </c>
      <c r="D586" s="18" t="s">
        <v>13</v>
      </c>
      <c r="E586" s="228"/>
      <c r="F586" s="229"/>
      <c r="G586" s="268"/>
      <c r="H586" s="18"/>
      <c r="I586" s="300">
        <f>SUM(I587)</f>
        <v>1636945</v>
      </c>
    </row>
    <row r="587" spans="1:9" ht="31.5" x14ac:dyDescent="0.25">
      <c r="A587" s="86" t="s">
        <v>141</v>
      </c>
      <c r="B587" s="26" t="s">
        <v>57</v>
      </c>
      <c r="C587" s="24" t="s">
        <v>55</v>
      </c>
      <c r="D587" s="24" t="s">
        <v>13</v>
      </c>
      <c r="E587" s="196" t="s">
        <v>209</v>
      </c>
      <c r="F587" s="197" t="s">
        <v>370</v>
      </c>
      <c r="G587" s="252" t="s">
        <v>371</v>
      </c>
      <c r="H587" s="24"/>
      <c r="I587" s="277">
        <f>SUM(I588,I593,I598)</f>
        <v>1636945</v>
      </c>
    </row>
    <row r="588" spans="1:9" ht="48" customHeight="1" x14ac:dyDescent="0.25">
      <c r="A588" s="88" t="s">
        <v>148</v>
      </c>
      <c r="B588" s="108" t="s">
        <v>57</v>
      </c>
      <c r="C588" s="47">
        <v>10</v>
      </c>
      <c r="D588" s="40" t="s">
        <v>13</v>
      </c>
      <c r="E588" s="239" t="s">
        <v>212</v>
      </c>
      <c r="F588" s="240" t="s">
        <v>370</v>
      </c>
      <c r="G588" s="272" t="s">
        <v>371</v>
      </c>
      <c r="H588" s="40"/>
      <c r="I588" s="279">
        <f>SUM(I589)</f>
        <v>732586</v>
      </c>
    </row>
    <row r="589" spans="1:9" ht="31.5" x14ac:dyDescent="0.25">
      <c r="A589" s="88" t="s">
        <v>485</v>
      </c>
      <c r="B589" s="108" t="s">
        <v>57</v>
      </c>
      <c r="C589" s="47">
        <v>10</v>
      </c>
      <c r="D589" s="40" t="s">
        <v>13</v>
      </c>
      <c r="E589" s="239" t="s">
        <v>212</v>
      </c>
      <c r="F589" s="240" t="s">
        <v>8</v>
      </c>
      <c r="G589" s="272" t="s">
        <v>371</v>
      </c>
      <c r="H589" s="40"/>
      <c r="I589" s="279">
        <f>SUM(I590)</f>
        <v>732586</v>
      </c>
    </row>
    <row r="590" spans="1:9" ht="46.5" customHeight="1" x14ac:dyDescent="0.25">
      <c r="A590" s="88" t="s">
        <v>154</v>
      </c>
      <c r="B590" s="108" t="s">
        <v>57</v>
      </c>
      <c r="C590" s="47">
        <v>10</v>
      </c>
      <c r="D590" s="40" t="s">
        <v>13</v>
      </c>
      <c r="E590" s="239" t="s">
        <v>212</v>
      </c>
      <c r="F590" s="240" t="s">
        <v>490</v>
      </c>
      <c r="G590" s="272" t="s">
        <v>494</v>
      </c>
      <c r="H590" s="40"/>
      <c r="I590" s="279">
        <f>SUM(I591:I592)</f>
        <v>732586</v>
      </c>
    </row>
    <row r="591" spans="1:9" ht="31.5" x14ac:dyDescent="0.25">
      <c r="A591" s="375" t="s">
        <v>376</v>
      </c>
      <c r="B591" s="6" t="s">
        <v>57</v>
      </c>
      <c r="C591" s="47">
        <v>10</v>
      </c>
      <c r="D591" s="40" t="s">
        <v>13</v>
      </c>
      <c r="E591" s="239" t="s">
        <v>212</v>
      </c>
      <c r="F591" s="240" t="s">
        <v>490</v>
      </c>
      <c r="G591" s="272" t="s">
        <v>494</v>
      </c>
      <c r="H591" s="40" t="s">
        <v>14</v>
      </c>
      <c r="I591" s="278">
        <v>4450</v>
      </c>
    </row>
    <row r="592" spans="1:9" ht="15.75" x14ac:dyDescent="0.25">
      <c r="A592" s="55" t="s">
        <v>38</v>
      </c>
      <c r="B592" s="108" t="s">
        <v>57</v>
      </c>
      <c r="C592" s="47">
        <v>10</v>
      </c>
      <c r="D592" s="40" t="s">
        <v>13</v>
      </c>
      <c r="E592" s="239" t="s">
        <v>212</v>
      </c>
      <c r="F592" s="240" t="s">
        <v>490</v>
      </c>
      <c r="G592" s="272" t="s">
        <v>494</v>
      </c>
      <c r="H592" s="40" t="s">
        <v>37</v>
      </c>
      <c r="I592" s="278">
        <v>728136</v>
      </c>
    </row>
    <row r="593" spans="1:9" ht="48.75" customHeight="1" x14ac:dyDescent="0.25">
      <c r="A593" s="55" t="s">
        <v>149</v>
      </c>
      <c r="B593" s="108" t="s">
        <v>57</v>
      </c>
      <c r="C593" s="47">
        <v>10</v>
      </c>
      <c r="D593" s="40" t="s">
        <v>13</v>
      </c>
      <c r="E593" s="239" t="s">
        <v>477</v>
      </c>
      <c r="F593" s="240" t="s">
        <v>370</v>
      </c>
      <c r="G593" s="272" t="s">
        <v>371</v>
      </c>
      <c r="H593" s="40"/>
      <c r="I593" s="279">
        <f>SUM(I594)</f>
        <v>634588</v>
      </c>
    </row>
    <row r="594" spans="1:9" ht="15.75" x14ac:dyDescent="0.25">
      <c r="A594" s="55" t="s">
        <v>478</v>
      </c>
      <c r="B594" s="108" t="s">
        <v>57</v>
      </c>
      <c r="C594" s="47">
        <v>10</v>
      </c>
      <c r="D594" s="40" t="s">
        <v>13</v>
      </c>
      <c r="E594" s="239" t="s">
        <v>213</v>
      </c>
      <c r="F594" s="240" t="s">
        <v>8</v>
      </c>
      <c r="G594" s="272" t="s">
        <v>371</v>
      </c>
      <c r="H594" s="40"/>
      <c r="I594" s="279">
        <f>SUM(I595)</f>
        <v>634588</v>
      </c>
    </row>
    <row r="595" spans="1:9" ht="47.25" customHeight="1" x14ac:dyDescent="0.25">
      <c r="A595" s="88" t="s">
        <v>154</v>
      </c>
      <c r="B595" s="108" t="s">
        <v>57</v>
      </c>
      <c r="C595" s="47">
        <v>10</v>
      </c>
      <c r="D595" s="40" t="s">
        <v>13</v>
      </c>
      <c r="E595" s="239" t="s">
        <v>213</v>
      </c>
      <c r="F595" s="240" t="s">
        <v>490</v>
      </c>
      <c r="G595" s="272" t="s">
        <v>494</v>
      </c>
      <c r="H595" s="40"/>
      <c r="I595" s="279">
        <f>SUM(I596:I597)</f>
        <v>634588</v>
      </c>
    </row>
    <row r="596" spans="1:9" ht="31.5" x14ac:dyDescent="0.25">
      <c r="A596" s="375" t="s">
        <v>376</v>
      </c>
      <c r="B596" s="6" t="s">
        <v>57</v>
      </c>
      <c r="C596" s="47">
        <v>10</v>
      </c>
      <c r="D596" s="40" t="s">
        <v>13</v>
      </c>
      <c r="E596" s="239" t="s">
        <v>213</v>
      </c>
      <c r="F596" s="240" t="s">
        <v>490</v>
      </c>
      <c r="G596" s="272" t="s">
        <v>494</v>
      </c>
      <c r="H596" s="40" t="s">
        <v>14</v>
      </c>
      <c r="I596" s="278">
        <v>4095</v>
      </c>
    </row>
    <row r="597" spans="1:9" ht="15.75" x14ac:dyDescent="0.25">
      <c r="A597" s="55" t="s">
        <v>38</v>
      </c>
      <c r="B597" s="108" t="s">
        <v>57</v>
      </c>
      <c r="C597" s="47">
        <v>10</v>
      </c>
      <c r="D597" s="40" t="s">
        <v>13</v>
      </c>
      <c r="E597" s="239" t="s">
        <v>213</v>
      </c>
      <c r="F597" s="240" t="s">
        <v>490</v>
      </c>
      <c r="G597" s="272" t="s">
        <v>494</v>
      </c>
      <c r="H597" s="40" t="s">
        <v>37</v>
      </c>
      <c r="I597" s="278">
        <v>630493</v>
      </c>
    </row>
    <row r="598" spans="1:9" ht="50.25" customHeight="1" x14ac:dyDescent="0.25">
      <c r="A598" s="55" t="s">
        <v>142</v>
      </c>
      <c r="B598" s="108" t="s">
        <v>57</v>
      </c>
      <c r="C598" s="47">
        <v>10</v>
      </c>
      <c r="D598" s="40" t="s">
        <v>13</v>
      </c>
      <c r="E598" s="239" t="s">
        <v>210</v>
      </c>
      <c r="F598" s="240" t="s">
        <v>370</v>
      </c>
      <c r="G598" s="272" t="s">
        <v>371</v>
      </c>
      <c r="H598" s="40"/>
      <c r="I598" s="279">
        <f>SUM(I599)</f>
        <v>269771</v>
      </c>
    </row>
    <row r="599" spans="1:9" ht="47.25" x14ac:dyDescent="0.25">
      <c r="A599" s="55" t="s">
        <v>479</v>
      </c>
      <c r="B599" s="108" t="s">
        <v>57</v>
      </c>
      <c r="C599" s="47">
        <v>10</v>
      </c>
      <c r="D599" s="40" t="s">
        <v>13</v>
      </c>
      <c r="E599" s="239" t="s">
        <v>210</v>
      </c>
      <c r="F599" s="240" t="s">
        <v>8</v>
      </c>
      <c r="G599" s="272" t="s">
        <v>371</v>
      </c>
      <c r="H599" s="40"/>
      <c r="I599" s="279">
        <f>SUM(I600)</f>
        <v>269771</v>
      </c>
    </row>
    <row r="600" spans="1:9" ht="78.75" x14ac:dyDescent="0.25">
      <c r="A600" s="55" t="s">
        <v>495</v>
      </c>
      <c r="B600" s="108" t="s">
        <v>57</v>
      </c>
      <c r="C600" s="47">
        <v>10</v>
      </c>
      <c r="D600" s="40" t="s">
        <v>13</v>
      </c>
      <c r="E600" s="239" t="s">
        <v>210</v>
      </c>
      <c r="F600" s="240" t="s">
        <v>8</v>
      </c>
      <c r="G600" s="272" t="s">
        <v>475</v>
      </c>
      <c r="H600" s="40"/>
      <c r="I600" s="279">
        <f>SUM(I601:I602)</f>
        <v>269771</v>
      </c>
    </row>
    <row r="601" spans="1:9" ht="31.5" x14ac:dyDescent="0.25">
      <c r="A601" s="375" t="s">
        <v>376</v>
      </c>
      <c r="B601" s="6" t="s">
        <v>57</v>
      </c>
      <c r="C601" s="47">
        <v>10</v>
      </c>
      <c r="D601" s="40" t="s">
        <v>13</v>
      </c>
      <c r="E601" s="239" t="s">
        <v>210</v>
      </c>
      <c r="F601" s="240" t="s">
        <v>8</v>
      </c>
      <c r="G601" s="272" t="s">
        <v>475</v>
      </c>
      <c r="H601" s="40" t="s">
        <v>14</v>
      </c>
      <c r="I601" s="278">
        <v>1669</v>
      </c>
    </row>
    <row r="602" spans="1:9" ht="15.75" x14ac:dyDescent="0.25">
      <c r="A602" s="55" t="s">
        <v>38</v>
      </c>
      <c r="B602" s="108" t="s">
        <v>57</v>
      </c>
      <c r="C602" s="47">
        <v>10</v>
      </c>
      <c r="D602" s="40" t="s">
        <v>13</v>
      </c>
      <c r="E602" s="239" t="s">
        <v>210</v>
      </c>
      <c r="F602" s="240" t="s">
        <v>8</v>
      </c>
      <c r="G602" s="272" t="s">
        <v>475</v>
      </c>
      <c r="H602" s="40" t="s">
        <v>37</v>
      </c>
      <c r="I602" s="278">
        <v>268102</v>
      </c>
    </row>
    <row r="603" spans="1:9" ht="15.75" x14ac:dyDescent="0.25">
      <c r="A603" s="99" t="s">
        <v>41</v>
      </c>
      <c r="B603" s="15" t="s">
        <v>57</v>
      </c>
      <c r="C603" s="15">
        <v>11</v>
      </c>
      <c r="D603" s="15"/>
      <c r="E603" s="226"/>
      <c r="F603" s="227"/>
      <c r="G603" s="267"/>
      <c r="H603" s="11"/>
      <c r="I603" s="299">
        <f t="shared" ref="I603:I607" si="2">SUM(I604)</f>
        <v>107500</v>
      </c>
    </row>
    <row r="604" spans="1:9" ht="15.75" x14ac:dyDescent="0.25">
      <c r="A604" s="96" t="s">
        <v>42</v>
      </c>
      <c r="B604" s="22" t="s">
        <v>57</v>
      </c>
      <c r="C604" s="22">
        <v>11</v>
      </c>
      <c r="D604" s="18" t="s">
        <v>10</v>
      </c>
      <c r="E604" s="228"/>
      <c r="F604" s="229"/>
      <c r="G604" s="268"/>
      <c r="H604" s="18"/>
      <c r="I604" s="300">
        <f t="shared" si="2"/>
        <v>107500</v>
      </c>
    </row>
    <row r="605" spans="1:9" ht="63" x14ac:dyDescent="0.25">
      <c r="A605" s="94" t="s">
        <v>143</v>
      </c>
      <c r="B605" s="26" t="s">
        <v>57</v>
      </c>
      <c r="C605" s="24" t="s">
        <v>43</v>
      </c>
      <c r="D605" s="24" t="s">
        <v>10</v>
      </c>
      <c r="E605" s="196" t="s">
        <v>467</v>
      </c>
      <c r="F605" s="197" t="s">
        <v>370</v>
      </c>
      <c r="G605" s="252" t="s">
        <v>371</v>
      </c>
      <c r="H605" s="24"/>
      <c r="I605" s="277">
        <f t="shared" si="2"/>
        <v>107500</v>
      </c>
    </row>
    <row r="606" spans="1:9" ht="94.5" x14ac:dyDescent="0.25">
      <c r="A606" s="95" t="s">
        <v>158</v>
      </c>
      <c r="B606" s="47" t="s">
        <v>57</v>
      </c>
      <c r="C606" s="1" t="s">
        <v>43</v>
      </c>
      <c r="D606" s="1" t="s">
        <v>10</v>
      </c>
      <c r="E606" s="198" t="s">
        <v>216</v>
      </c>
      <c r="F606" s="199" t="s">
        <v>370</v>
      </c>
      <c r="G606" s="253" t="s">
        <v>371</v>
      </c>
      <c r="H606" s="1"/>
      <c r="I606" s="279">
        <f t="shared" si="2"/>
        <v>107500</v>
      </c>
    </row>
    <row r="607" spans="1:9" ht="31.5" x14ac:dyDescent="0.25">
      <c r="A607" s="95" t="s">
        <v>498</v>
      </c>
      <c r="B607" s="47" t="s">
        <v>57</v>
      </c>
      <c r="C607" s="1" t="s">
        <v>43</v>
      </c>
      <c r="D607" s="1" t="s">
        <v>10</v>
      </c>
      <c r="E607" s="198" t="s">
        <v>216</v>
      </c>
      <c r="F607" s="199" t="s">
        <v>8</v>
      </c>
      <c r="G607" s="253" t="s">
        <v>371</v>
      </c>
      <c r="H607" s="1"/>
      <c r="I607" s="279">
        <f t="shared" si="2"/>
        <v>107500</v>
      </c>
    </row>
    <row r="608" spans="1:9" ht="47.25" x14ac:dyDescent="0.25">
      <c r="A608" s="55" t="s">
        <v>159</v>
      </c>
      <c r="B608" s="108" t="s">
        <v>57</v>
      </c>
      <c r="C608" s="1" t="s">
        <v>43</v>
      </c>
      <c r="D608" s="1" t="s">
        <v>10</v>
      </c>
      <c r="E608" s="198" t="s">
        <v>216</v>
      </c>
      <c r="F608" s="199" t="s">
        <v>8</v>
      </c>
      <c r="G608" s="253" t="s">
        <v>499</v>
      </c>
      <c r="H608" s="1"/>
      <c r="I608" s="279">
        <f>SUM(I609:I610)</f>
        <v>107500</v>
      </c>
    </row>
    <row r="609" spans="1:9" ht="31.5" x14ac:dyDescent="0.25">
      <c r="A609" s="389" t="s">
        <v>376</v>
      </c>
      <c r="B609" s="353" t="s">
        <v>57</v>
      </c>
      <c r="C609" s="4" t="s">
        <v>43</v>
      </c>
      <c r="D609" s="4" t="s">
        <v>10</v>
      </c>
      <c r="E609" s="354" t="s">
        <v>216</v>
      </c>
      <c r="F609" s="241" t="s">
        <v>8</v>
      </c>
      <c r="G609" s="355" t="s">
        <v>499</v>
      </c>
      <c r="H609" s="4" t="s">
        <v>14</v>
      </c>
      <c r="I609" s="356">
        <v>27500</v>
      </c>
    </row>
    <row r="610" spans="1:9" ht="15.75" x14ac:dyDescent="0.25">
      <c r="A610" s="55" t="s">
        <v>38</v>
      </c>
      <c r="B610" s="353" t="s">
        <v>57</v>
      </c>
      <c r="C610" s="4" t="s">
        <v>43</v>
      </c>
      <c r="D610" s="4" t="s">
        <v>10</v>
      </c>
      <c r="E610" s="354" t="s">
        <v>216</v>
      </c>
      <c r="F610" s="241" t="s">
        <v>8</v>
      </c>
      <c r="G610" s="355" t="s">
        <v>499</v>
      </c>
      <c r="H610" s="397" t="s">
        <v>37</v>
      </c>
      <c r="I610" s="356">
        <v>80000</v>
      </c>
    </row>
    <row r="611" spans="1:9" ht="31.5" x14ac:dyDescent="0.25">
      <c r="A611" s="337" t="s">
        <v>712</v>
      </c>
      <c r="B611" s="311" t="s">
        <v>713</v>
      </c>
      <c r="C611" s="398"/>
      <c r="D611" s="399"/>
      <c r="E611" s="399"/>
      <c r="F611" s="400"/>
      <c r="G611" s="401"/>
      <c r="H611" s="401"/>
      <c r="I611" s="315">
        <f>SUM(I612+I619)</f>
        <v>50480275</v>
      </c>
    </row>
    <row r="612" spans="1:9" ht="15.75" x14ac:dyDescent="0.25">
      <c r="A612" s="190" t="s">
        <v>7</v>
      </c>
      <c r="B612" s="191" t="s">
        <v>713</v>
      </c>
      <c r="C612" s="11" t="s">
        <v>8</v>
      </c>
      <c r="D612" s="11"/>
      <c r="E612" s="192"/>
      <c r="F612" s="193"/>
      <c r="G612" s="250"/>
      <c r="H612" s="11"/>
      <c r="I612" s="299">
        <f t="shared" ref="I612:I617" si="3">SUM(I613)</f>
        <v>82864</v>
      </c>
    </row>
    <row r="613" spans="1:9" ht="15.75" x14ac:dyDescent="0.25">
      <c r="A613" s="84" t="s">
        <v>20</v>
      </c>
      <c r="B613" s="22" t="s">
        <v>713</v>
      </c>
      <c r="C613" s="18" t="s">
        <v>8</v>
      </c>
      <c r="D613" s="22">
        <v>13</v>
      </c>
      <c r="E613" s="230"/>
      <c r="F613" s="231"/>
      <c r="G613" s="269"/>
      <c r="H613" s="18"/>
      <c r="I613" s="300">
        <f t="shared" si="3"/>
        <v>82864</v>
      </c>
    </row>
    <row r="614" spans="1:9" ht="47.25" x14ac:dyDescent="0.25">
      <c r="A614" s="67" t="s">
        <v>118</v>
      </c>
      <c r="B614" s="26" t="s">
        <v>713</v>
      </c>
      <c r="C614" s="24" t="s">
        <v>8</v>
      </c>
      <c r="D614" s="28">
        <v>13</v>
      </c>
      <c r="E614" s="232" t="s">
        <v>171</v>
      </c>
      <c r="F614" s="233" t="s">
        <v>370</v>
      </c>
      <c r="G614" s="270" t="s">
        <v>371</v>
      </c>
      <c r="H614" s="24"/>
      <c r="I614" s="277">
        <f t="shared" si="3"/>
        <v>82864</v>
      </c>
    </row>
    <row r="615" spans="1:9" ht="63" x14ac:dyDescent="0.25">
      <c r="A615" s="77" t="s">
        <v>117</v>
      </c>
      <c r="B615" s="6" t="s">
        <v>713</v>
      </c>
      <c r="C615" s="1" t="s">
        <v>8</v>
      </c>
      <c r="D615" s="6">
        <v>13</v>
      </c>
      <c r="E615" s="202" t="s">
        <v>199</v>
      </c>
      <c r="F615" s="203" t="s">
        <v>370</v>
      </c>
      <c r="G615" s="255" t="s">
        <v>371</v>
      </c>
      <c r="H615" s="1"/>
      <c r="I615" s="279">
        <f t="shared" si="3"/>
        <v>82864</v>
      </c>
    </row>
    <row r="616" spans="1:9" ht="47.25" x14ac:dyDescent="0.25">
      <c r="A616" s="77" t="s">
        <v>430</v>
      </c>
      <c r="B616" s="6" t="s">
        <v>713</v>
      </c>
      <c r="C616" s="1" t="s">
        <v>8</v>
      </c>
      <c r="D616" s="6">
        <v>13</v>
      </c>
      <c r="E616" s="202" t="s">
        <v>199</v>
      </c>
      <c r="F616" s="203" t="s">
        <v>8</v>
      </c>
      <c r="G616" s="255" t="s">
        <v>371</v>
      </c>
      <c r="H616" s="1"/>
      <c r="I616" s="279">
        <f t="shared" si="3"/>
        <v>82864</v>
      </c>
    </row>
    <row r="617" spans="1:9" ht="47.25" x14ac:dyDescent="0.25">
      <c r="A617" s="2" t="s">
        <v>80</v>
      </c>
      <c r="B617" s="108" t="s">
        <v>713</v>
      </c>
      <c r="C617" s="1" t="s">
        <v>8</v>
      </c>
      <c r="D617" s="6">
        <v>13</v>
      </c>
      <c r="E617" s="202" t="s">
        <v>199</v>
      </c>
      <c r="F617" s="203" t="s">
        <v>8</v>
      </c>
      <c r="G617" s="255" t="s">
        <v>431</v>
      </c>
      <c r="H617" s="1"/>
      <c r="I617" s="279">
        <f t="shared" si="3"/>
        <v>82864</v>
      </c>
    </row>
    <row r="618" spans="1:9" ht="31.5" x14ac:dyDescent="0.25">
      <c r="A618" s="378" t="s">
        <v>81</v>
      </c>
      <c r="B618" s="316" t="s">
        <v>713</v>
      </c>
      <c r="C618" s="1" t="s">
        <v>8</v>
      </c>
      <c r="D618" s="6">
        <v>13</v>
      </c>
      <c r="E618" s="202" t="s">
        <v>199</v>
      </c>
      <c r="F618" s="203" t="s">
        <v>8</v>
      </c>
      <c r="G618" s="255" t="s">
        <v>431</v>
      </c>
      <c r="H618" s="1" t="s">
        <v>71</v>
      </c>
      <c r="I618" s="301">
        <v>82864</v>
      </c>
    </row>
    <row r="619" spans="1:9" ht="15.75" customHeight="1" x14ac:dyDescent="0.25">
      <c r="A619" s="99" t="s">
        <v>35</v>
      </c>
      <c r="B619" s="15" t="s">
        <v>713</v>
      </c>
      <c r="C619" s="15">
        <v>10</v>
      </c>
      <c r="D619" s="15"/>
      <c r="E619" s="226"/>
      <c r="F619" s="227"/>
      <c r="G619" s="267"/>
      <c r="H619" s="11"/>
      <c r="I619" s="299">
        <f>SUM(I620+I626+I654+I642)</f>
        <v>50397411</v>
      </c>
    </row>
    <row r="620" spans="1:9" ht="15.75" x14ac:dyDescent="0.25">
      <c r="A620" s="96" t="s">
        <v>36</v>
      </c>
      <c r="B620" s="22" t="s">
        <v>713</v>
      </c>
      <c r="C620" s="22">
        <v>10</v>
      </c>
      <c r="D620" s="18" t="s">
        <v>8</v>
      </c>
      <c r="E620" s="228"/>
      <c r="F620" s="229"/>
      <c r="G620" s="268"/>
      <c r="H620" s="18"/>
      <c r="I620" s="300">
        <f>SUM(I621)</f>
        <v>1423177</v>
      </c>
    </row>
    <row r="621" spans="1:9" ht="47.25" x14ac:dyDescent="0.25">
      <c r="A621" s="89" t="s">
        <v>105</v>
      </c>
      <c r="B621" s="26" t="s">
        <v>713</v>
      </c>
      <c r="C621" s="26">
        <v>10</v>
      </c>
      <c r="D621" s="24" t="s">
        <v>8</v>
      </c>
      <c r="E621" s="196" t="s">
        <v>171</v>
      </c>
      <c r="F621" s="197" t="s">
        <v>370</v>
      </c>
      <c r="G621" s="252" t="s">
        <v>371</v>
      </c>
      <c r="H621" s="24"/>
      <c r="I621" s="277">
        <f>SUM(I622)</f>
        <v>1423177</v>
      </c>
    </row>
    <row r="622" spans="1:9" ht="63" x14ac:dyDescent="0.25">
      <c r="A622" s="55" t="s">
        <v>152</v>
      </c>
      <c r="B622" s="108" t="s">
        <v>713</v>
      </c>
      <c r="C622" s="108">
        <v>10</v>
      </c>
      <c r="D622" s="1" t="s">
        <v>8</v>
      </c>
      <c r="E622" s="198" t="s">
        <v>173</v>
      </c>
      <c r="F622" s="199" t="s">
        <v>370</v>
      </c>
      <c r="G622" s="253" t="s">
        <v>371</v>
      </c>
      <c r="H622" s="1"/>
      <c r="I622" s="279">
        <f>SUM(I623)</f>
        <v>1423177</v>
      </c>
    </row>
    <row r="623" spans="1:9" ht="47.25" x14ac:dyDescent="0.25">
      <c r="A623" s="55" t="s">
        <v>432</v>
      </c>
      <c r="B623" s="108" t="s">
        <v>713</v>
      </c>
      <c r="C623" s="108">
        <v>10</v>
      </c>
      <c r="D623" s="1" t="s">
        <v>8</v>
      </c>
      <c r="E623" s="198" t="s">
        <v>173</v>
      </c>
      <c r="F623" s="199" t="s">
        <v>8</v>
      </c>
      <c r="G623" s="253" t="s">
        <v>371</v>
      </c>
      <c r="H623" s="1"/>
      <c r="I623" s="279">
        <f>SUM(I624)</f>
        <v>1423177</v>
      </c>
    </row>
    <row r="624" spans="1:9" ht="30" customHeight="1" x14ac:dyDescent="0.25">
      <c r="A624" s="55" t="s">
        <v>153</v>
      </c>
      <c r="B624" s="108" t="s">
        <v>713</v>
      </c>
      <c r="C624" s="108">
        <v>10</v>
      </c>
      <c r="D624" s="1" t="s">
        <v>8</v>
      </c>
      <c r="E624" s="198" t="s">
        <v>173</v>
      </c>
      <c r="F624" s="199" t="s">
        <v>8</v>
      </c>
      <c r="G624" s="253" t="s">
        <v>518</v>
      </c>
      <c r="H624" s="1"/>
      <c r="I624" s="279">
        <f>SUM(I625)</f>
        <v>1423177</v>
      </c>
    </row>
    <row r="625" spans="1:10" ht="15.75" x14ac:dyDescent="0.25">
      <c r="A625" s="55" t="s">
        <v>38</v>
      </c>
      <c r="B625" s="108" t="s">
        <v>713</v>
      </c>
      <c r="C625" s="108">
        <v>10</v>
      </c>
      <c r="D625" s="1" t="s">
        <v>8</v>
      </c>
      <c r="E625" s="198" t="s">
        <v>173</v>
      </c>
      <c r="F625" s="199" t="s">
        <v>8</v>
      </c>
      <c r="G625" s="253" t="s">
        <v>518</v>
      </c>
      <c r="H625" s="1" t="s">
        <v>37</v>
      </c>
      <c r="I625" s="301">
        <v>1423177</v>
      </c>
    </row>
    <row r="626" spans="1:10" ht="15.75" x14ac:dyDescent="0.25">
      <c r="A626" s="96" t="s">
        <v>39</v>
      </c>
      <c r="B626" s="22" t="s">
        <v>713</v>
      </c>
      <c r="C626" s="22">
        <v>10</v>
      </c>
      <c r="D626" s="18" t="s">
        <v>13</v>
      </c>
      <c r="E626" s="228"/>
      <c r="F626" s="229"/>
      <c r="G626" s="268"/>
      <c r="H626" s="18"/>
      <c r="I626" s="300">
        <f>SUM(I627)</f>
        <v>4116016</v>
      </c>
    </row>
    <row r="627" spans="1:10" ht="47.25" x14ac:dyDescent="0.25">
      <c r="A627" s="89" t="s">
        <v>105</v>
      </c>
      <c r="B627" s="26" t="s">
        <v>713</v>
      </c>
      <c r="C627" s="26">
        <v>10</v>
      </c>
      <c r="D627" s="24" t="s">
        <v>13</v>
      </c>
      <c r="E627" s="196" t="s">
        <v>171</v>
      </c>
      <c r="F627" s="197" t="s">
        <v>370</v>
      </c>
      <c r="G627" s="252" t="s">
        <v>371</v>
      </c>
      <c r="H627" s="24"/>
      <c r="I627" s="277">
        <f>SUM(I628)</f>
        <v>4116016</v>
      </c>
    </row>
    <row r="628" spans="1:10" ht="63" x14ac:dyDescent="0.25">
      <c r="A628" s="55" t="s">
        <v>152</v>
      </c>
      <c r="B628" s="108" t="s">
        <v>713</v>
      </c>
      <c r="C628" s="108">
        <v>10</v>
      </c>
      <c r="D628" s="1" t="s">
        <v>13</v>
      </c>
      <c r="E628" s="198" t="s">
        <v>173</v>
      </c>
      <c r="F628" s="199" t="s">
        <v>370</v>
      </c>
      <c r="G628" s="253" t="s">
        <v>371</v>
      </c>
      <c r="H628" s="1"/>
      <c r="I628" s="279">
        <f>SUM(I629)</f>
        <v>4116016</v>
      </c>
    </row>
    <row r="629" spans="1:10" ht="47.25" x14ac:dyDescent="0.25">
      <c r="A629" s="55" t="s">
        <v>432</v>
      </c>
      <c r="B629" s="108" t="s">
        <v>713</v>
      </c>
      <c r="C629" s="108">
        <v>10</v>
      </c>
      <c r="D629" s="1" t="s">
        <v>13</v>
      </c>
      <c r="E629" s="198" t="s">
        <v>173</v>
      </c>
      <c r="F629" s="199" t="s">
        <v>8</v>
      </c>
      <c r="G629" s="253" t="s">
        <v>371</v>
      </c>
      <c r="H629" s="1"/>
      <c r="I629" s="279">
        <f>SUM(I630+I633+I636+I639)</f>
        <v>4116016</v>
      </c>
    </row>
    <row r="630" spans="1:10" ht="31.5" x14ac:dyDescent="0.25">
      <c r="A630" s="88" t="s">
        <v>86</v>
      </c>
      <c r="B630" s="108" t="s">
        <v>713</v>
      </c>
      <c r="C630" s="108">
        <v>10</v>
      </c>
      <c r="D630" s="1" t="s">
        <v>13</v>
      </c>
      <c r="E630" s="198" t="s">
        <v>173</v>
      </c>
      <c r="F630" s="199" t="s">
        <v>8</v>
      </c>
      <c r="G630" s="253" t="s">
        <v>435</v>
      </c>
      <c r="H630" s="1"/>
      <c r="I630" s="279">
        <f>SUM(I631:I632)</f>
        <v>46991</v>
      </c>
    </row>
    <row r="631" spans="1:10" ht="31.5" x14ac:dyDescent="0.25">
      <c r="A631" s="375" t="s">
        <v>376</v>
      </c>
      <c r="B631" s="6" t="s">
        <v>713</v>
      </c>
      <c r="C631" s="108">
        <v>10</v>
      </c>
      <c r="D631" s="1" t="s">
        <v>13</v>
      </c>
      <c r="E631" s="198" t="s">
        <v>173</v>
      </c>
      <c r="F631" s="199" t="s">
        <v>8</v>
      </c>
      <c r="G631" s="253" t="s">
        <v>435</v>
      </c>
      <c r="H631" s="1" t="s">
        <v>14</v>
      </c>
      <c r="I631" s="278">
        <v>530</v>
      </c>
    </row>
    <row r="632" spans="1:10" ht="15.75" x14ac:dyDescent="0.25">
      <c r="A632" s="55" t="s">
        <v>38</v>
      </c>
      <c r="B632" s="108" t="s">
        <v>713</v>
      </c>
      <c r="C632" s="108">
        <v>10</v>
      </c>
      <c r="D632" s="1" t="s">
        <v>13</v>
      </c>
      <c r="E632" s="198" t="s">
        <v>173</v>
      </c>
      <c r="F632" s="199" t="s">
        <v>8</v>
      </c>
      <c r="G632" s="253" t="s">
        <v>435</v>
      </c>
      <c r="H632" s="1" t="s">
        <v>37</v>
      </c>
      <c r="I632" s="301">
        <v>46461</v>
      </c>
    </row>
    <row r="633" spans="1:10" ht="31.5" x14ac:dyDescent="0.25">
      <c r="A633" s="88" t="s">
        <v>87</v>
      </c>
      <c r="B633" s="108" t="s">
        <v>713</v>
      </c>
      <c r="C633" s="108">
        <v>10</v>
      </c>
      <c r="D633" s="1" t="s">
        <v>13</v>
      </c>
      <c r="E633" s="198" t="s">
        <v>173</v>
      </c>
      <c r="F633" s="199" t="s">
        <v>8</v>
      </c>
      <c r="G633" s="253" t="s">
        <v>436</v>
      </c>
      <c r="H633" s="1"/>
      <c r="I633" s="279">
        <f>SUM(I634:I635)</f>
        <v>151319</v>
      </c>
    </row>
    <row r="634" spans="1:10" s="70" customFormat="1" ht="31.5" x14ac:dyDescent="0.25">
      <c r="A634" s="375" t="s">
        <v>376</v>
      </c>
      <c r="B634" s="6" t="s">
        <v>713</v>
      </c>
      <c r="C634" s="108">
        <v>10</v>
      </c>
      <c r="D634" s="1" t="s">
        <v>13</v>
      </c>
      <c r="E634" s="198" t="s">
        <v>173</v>
      </c>
      <c r="F634" s="199" t="s">
        <v>8</v>
      </c>
      <c r="G634" s="253" t="s">
        <v>436</v>
      </c>
      <c r="H634" s="69" t="s">
        <v>14</v>
      </c>
      <c r="I634" s="348">
        <v>2321</v>
      </c>
    </row>
    <row r="635" spans="1:10" ht="15.75" x14ac:dyDescent="0.25">
      <c r="A635" s="55" t="s">
        <v>38</v>
      </c>
      <c r="B635" s="108" t="s">
        <v>713</v>
      </c>
      <c r="C635" s="108">
        <v>10</v>
      </c>
      <c r="D635" s="1" t="s">
        <v>13</v>
      </c>
      <c r="E635" s="198" t="s">
        <v>173</v>
      </c>
      <c r="F635" s="199" t="s">
        <v>8</v>
      </c>
      <c r="G635" s="253" t="s">
        <v>436</v>
      </c>
      <c r="H635" s="1" t="s">
        <v>37</v>
      </c>
      <c r="I635" s="278">
        <v>148998</v>
      </c>
    </row>
    <row r="636" spans="1:10" ht="15.75" x14ac:dyDescent="0.25">
      <c r="A636" s="97" t="s">
        <v>88</v>
      </c>
      <c r="B636" s="44" t="s">
        <v>713</v>
      </c>
      <c r="C636" s="108">
        <v>10</v>
      </c>
      <c r="D636" s="1" t="s">
        <v>13</v>
      </c>
      <c r="E636" s="198" t="s">
        <v>173</v>
      </c>
      <c r="F636" s="199" t="s">
        <v>8</v>
      </c>
      <c r="G636" s="253" t="s">
        <v>437</v>
      </c>
      <c r="H636" s="1"/>
      <c r="I636" s="279">
        <f>SUM(I637:I638)</f>
        <v>3591477</v>
      </c>
    </row>
    <row r="637" spans="1:10" ht="31.5" x14ac:dyDescent="0.25">
      <c r="A637" s="375" t="s">
        <v>376</v>
      </c>
      <c r="B637" s="6" t="s">
        <v>713</v>
      </c>
      <c r="C637" s="108">
        <v>10</v>
      </c>
      <c r="D637" s="1" t="s">
        <v>13</v>
      </c>
      <c r="E637" s="198" t="s">
        <v>173</v>
      </c>
      <c r="F637" s="199" t="s">
        <v>8</v>
      </c>
      <c r="G637" s="253" t="s">
        <v>437</v>
      </c>
      <c r="H637" s="1" t="s">
        <v>14</v>
      </c>
      <c r="I637" s="278">
        <v>32486</v>
      </c>
    </row>
    <row r="638" spans="1:10" ht="15.75" x14ac:dyDescent="0.25">
      <c r="A638" s="55" t="s">
        <v>38</v>
      </c>
      <c r="B638" s="108" t="s">
        <v>713</v>
      </c>
      <c r="C638" s="108">
        <v>10</v>
      </c>
      <c r="D638" s="1" t="s">
        <v>13</v>
      </c>
      <c r="E638" s="198" t="s">
        <v>173</v>
      </c>
      <c r="F638" s="199" t="s">
        <v>8</v>
      </c>
      <c r="G638" s="253" t="s">
        <v>437</v>
      </c>
      <c r="H638" s="1" t="s">
        <v>37</v>
      </c>
      <c r="I638" s="278">
        <v>3558991</v>
      </c>
    </row>
    <row r="639" spans="1:10" ht="15.75" x14ac:dyDescent="0.25">
      <c r="A639" s="88" t="s">
        <v>89</v>
      </c>
      <c r="B639" s="108" t="s">
        <v>713</v>
      </c>
      <c r="C639" s="108">
        <v>10</v>
      </c>
      <c r="D639" s="1" t="s">
        <v>13</v>
      </c>
      <c r="E639" s="198" t="s">
        <v>173</v>
      </c>
      <c r="F639" s="199" t="s">
        <v>8</v>
      </c>
      <c r="G639" s="253" t="s">
        <v>438</v>
      </c>
      <c r="H639" s="1"/>
      <c r="I639" s="279">
        <f>SUM(I640:I641)</f>
        <v>326229</v>
      </c>
      <c r="J639" s="345"/>
    </row>
    <row r="640" spans="1:10" ht="31.5" x14ac:dyDescent="0.25">
      <c r="A640" s="375" t="s">
        <v>376</v>
      </c>
      <c r="B640" s="6" t="s">
        <v>713</v>
      </c>
      <c r="C640" s="108">
        <v>10</v>
      </c>
      <c r="D640" s="1" t="s">
        <v>13</v>
      </c>
      <c r="E640" s="198" t="s">
        <v>173</v>
      </c>
      <c r="F640" s="199" t="s">
        <v>8</v>
      </c>
      <c r="G640" s="253" t="s">
        <v>438</v>
      </c>
      <c r="H640" s="1" t="s">
        <v>14</v>
      </c>
      <c r="I640" s="278">
        <v>3524</v>
      </c>
    </row>
    <row r="641" spans="1:20" ht="15.75" x14ac:dyDescent="0.25">
      <c r="A641" s="55" t="s">
        <v>38</v>
      </c>
      <c r="B641" s="108" t="s">
        <v>713</v>
      </c>
      <c r="C641" s="108">
        <v>10</v>
      </c>
      <c r="D641" s="1" t="s">
        <v>13</v>
      </c>
      <c r="E641" s="198" t="s">
        <v>173</v>
      </c>
      <c r="F641" s="199" t="s">
        <v>8</v>
      </c>
      <c r="G641" s="253" t="s">
        <v>438</v>
      </c>
      <c r="H641" s="1" t="s">
        <v>37</v>
      </c>
      <c r="I641" s="278">
        <v>322705</v>
      </c>
    </row>
    <row r="642" spans="1:20" ht="15.75" x14ac:dyDescent="0.25">
      <c r="A642" s="76" t="s">
        <v>40</v>
      </c>
      <c r="B642" s="22" t="s">
        <v>713</v>
      </c>
      <c r="C642" s="22">
        <v>10</v>
      </c>
      <c r="D642" s="21" t="s">
        <v>18</v>
      </c>
      <c r="E642" s="228"/>
      <c r="F642" s="229"/>
      <c r="G642" s="268"/>
      <c r="H642" s="46"/>
      <c r="I642" s="300">
        <f>SUM(I643)</f>
        <v>40978174</v>
      </c>
    </row>
    <row r="643" spans="1:20" ht="47.25" x14ac:dyDescent="0.25">
      <c r="A643" s="67" t="s">
        <v>105</v>
      </c>
      <c r="B643" s="234" t="s">
        <v>713</v>
      </c>
      <c r="C643" s="60">
        <v>10</v>
      </c>
      <c r="D643" s="61" t="s">
        <v>18</v>
      </c>
      <c r="E643" s="235" t="s">
        <v>171</v>
      </c>
      <c r="F643" s="236" t="s">
        <v>370</v>
      </c>
      <c r="G643" s="271" t="s">
        <v>371</v>
      </c>
      <c r="H643" s="27"/>
      <c r="I643" s="277">
        <f>SUM(I644)</f>
        <v>40978174</v>
      </c>
    </row>
    <row r="644" spans="1:20" ht="63" x14ac:dyDescent="0.25">
      <c r="A644" s="2" t="s">
        <v>152</v>
      </c>
      <c r="B644" s="6" t="s">
        <v>713</v>
      </c>
      <c r="C644" s="30">
        <v>10</v>
      </c>
      <c r="D644" s="31" t="s">
        <v>18</v>
      </c>
      <c r="E644" s="198" t="s">
        <v>173</v>
      </c>
      <c r="F644" s="213" t="s">
        <v>370</v>
      </c>
      <c r="G644" s="260" t="s">
        <v>371</v>
      </c>
      <c r="H644" s="5"/>
      <c r="I644" s="279">
        <f>SUM(I645)</f>
        <v>40978174</v>
      </c>
    </row>
    <row r="645" spans="1:20" ht="47.25" x14ac:dyDescent="0.25">
      <c r="A645" s="2" t="s">
        <v>432</v>
      </c>
      <c r="B645" s="6" t="s">
        <v>713</v>
      </c>
      <c r="C645" s="30">
        <v>10</v>
      </c>
      <c r="D645" s="31" t="s">
        <v>18</v>
      </c>
      <c r="E645" s="198" t="s">
        <v>173</v>
      </c>
      <c r="F645" s="213" t="s">
        <v>8</v>
      </c>
      <c r="G645" s="260" t="s">
        <v>371</v>
      </c>
      <c r="H645" s="5"/>
      <c r="I645" s="279">
        <f>SUM(I646+I648+I650+I652)</f>
        <v>40978174</v>
      </c>
    </row>
    <row r="646" spans="1:20" ht="15.75" x14ac:dyDescent="0.25">
      <c r="A646" s="75" t="s">
        <v>433</v>
      </c>
      <c r="B646" s="108" t="s">
        <v>713</v>
      </c>
      <c r="C646" s="30">
        <v>10</v>
      </c>
      <c r="D646" s="31" t="s">
        <v>18</v>
      </c>
      <c r="E646" s="198" t="s">
        <v>173</v>
      </c>
      <c r="F646" s="213" t="s">
        <v>8</v>
      </c>
      <c r="G646" s="260" t="s">
        <v>434</v>
      </c>
      <c r="H646" s="5"/>
      <c r="I646" s="279">
        <f>SUM(I647)</f>
        <v>1237707</v>
      </c>
    </row>
    <row r="647" spans="1:20" ht="15.75" x14ac:dyDescent="0.25">
      <c r="A647" s="2" t="s">
        <v>38</v>
      </c>
      <c r="B647" s="108" t="s">
        <v>713</v>
      </c>
      <c r="C647" s="30">
        <v>10</v>
      </c>
      <c r="D647" s="31" t="s">
        <v>18</v>
      </c>
      <c r="E647" s="198" t="s">
        <v>173</v>
      </c>
      <c r="F647" s="213" t="s">
        <v>8</v>
      </c>
      <c r="G647" s="260" t="s">
        <v>434</v>
      </c>
      <c r="H647" s="1" t="s">
        <v>37</v>
      </c>
      <c r="I647" s="278">
        <v>1237707</v>
      </c>
      <c r="L647" s="423"/>
      <c r="M647" s="423"/>
      <c r="N647" s="423"/>
      <c r="O647" s="423"/>
      <c r="P647" s="423"/>
      <c r="Q647" s="423"/>
      <c r="R647" s="423"/>
      <c r="S647" s="423"/>
      <c r="T647" s="423"/>
    </row>
    <row r="648" spans="1:20" ht="31.5" x14ac:dyDescent="0.25">
      <c r="A648" s="55" t="s">
        <v>592</v>
      </c>
      <c r="B648" s="108" t="s">
        <v>713</v>
      </c>
      <c r="C648" s="30">
        <v>10</v>
      </c>
      <c r="D648" s="31" t="s">
        <v>18</v>
      </c>
      <c r="E648" s="198" t="s">
        <v>173</v>
      </c>
      <c r="F648" s="213" t="s">
        <v>8</v>
      </c>
      <c r="G648" s="260" t="s">
        <v>593</v>
      </c>
      <c r="H648" s="5"/>
      <c r="I648" s="279">
        <f>SUM(I649)</f>
        <v>35137159</v>
      </c>
    </row>
    <row r="649" spans="1:20" ht="15.75" x14ac:dyDescent="0.25">
      <c r="A649" s="2" t="s">
        <v>38</v>
      </c>
      <c r="B649" s="108" t="s">
        <v>713</v>
      </c>
      <c r="C649" s="30">
        <v>10</v>
      </c>
      <c r="D649" s="31" t="s">
        <v>18</v>
      </c>
      <c r="E649" s="198" t="s">
        <v>173</v>
      </c>
      <c r="F649" s="213" t="s">
        <v>8</v>
      </c>
      <c r="G649" s="260" t="s">
        <v>593</v>
      </c>
      <c r="H649" s="5" t="s">
        <v>37</v>
      </c>
      <c r="I649" s="278">
        <v>35137159</v>
      </c>
    </row>
    <row r="650" spans="1:20" ht="31.5" x14ac:dyDescent="0.25">
      <c r="A650" s="55" t="s">
        <v>714</v>
      </c>
      <c r="B650" s="108" t="s">
        <v>713</v>
      </c>
      <c r="C650" s="30">
        <v>10</v>
      </c>
      <c r="D650" s="31" t="s">
        <v>18</v>
      </c>
      <c r="E650" s="198" t="s">
        <v>173</v>
      </c>
      <c r="F650" s="213" t="s">
        <v>8</v>
      </c>
      <c r="G650" s="260" t="s">
        <v>715</v>
      </c>
      <c r="H650" s="5"/>
      <c r="I650" s="279">
        <f>SUM(I651)</f>
        <v>0</v>
      </c>
    </row>
    <row r="651" spans="1:20" ht="31.5" x14ac:dyDescent="0.25">
      <c r="A651" s="375" t="s">
        <v>376</v>
      </c>
      <c r="B651" s="108" t="s">
        <v>713</v>
      </c>
      <c r="C651" s="30">
        <v>10</v>
      </c>
      <c r="D651" s="31" t="s">
        <v>18</v>
      </c>
      <c r="E651" s="198" t="s">
        <v>173</v>
      </c>
      <c r="F651" s="213" t="s">
        <v>8</v>
      </c>
      <c r="G651" s="260" t="s">
        <v>715</v>
      </c>
      <c r="H651" s="5" t="s">
        <v>14</v>
      </c>
      <c r="I651" s="278"/>
    </row>
    <row r="652" spans="1:20" ht="31.5" x14ac:dyDescent="0.25">
      <c r="A652" s="55" t="s">
        <v>594</v>
      </c>
      <c r="B652" s="108" t="s">
        <v>713</v>
      </c>
      <c r="C652" s="30">
        <v>10</v>
      </c>
      <c r="D652" s="31" t="s">
        <v>18</v>
      </c>
      <c r="E652" s="198" t="s">
        <v>173</v>
      </c>
      <c r="F652" s="213" t="s">
        <v>8</v>
      </c>
      <c r="G652" s="260" t="s">
        <v>595</v>
      </c>
      <c r="H652" s="5"/>
      <c r="I652" s="279">
        <f>SUM(I653)</f>
        <v>4603308</v>
      </c>
      <c r="L652" s="349"/>
      <c r="M652" s="349"/>
      <c r="N652" s="349"/>
      <c r="O652" s="349"/>
      <c r="P652" s="349"/>
      <c r="Q652" s="349"/>
      <c r="R652" s="349"/>
      <c r="S652" s="349"/>
      <c r="T652" s="349"/>
    </row>
    <row r="653" spans="1:20" ht="15.75" x14ac:dyDescent="0.25">
      <c r="A653" s="2" t="s">
        <v>38</v>
      </c>
      <c r="B653" s="108" t="s">
        <v>713</v>
      </c>
      <c r="C653" s="30">
        <v>10</v>
      </c>
      <c r="D653" s="31" t="s">
        <v>18</v>
      </c>
      <c r="E653" s="198" t="s">
        <v>173</v>
      </c>
      <c r="F653" s="213" t="s">
        <v>8</v>
      </c>
      <c r="G653" s="260" t="s">
        <v>595</v>
      </c>
      <c r="H653" s="5" t="s">
        <v>37</v>
      </c>
      <c r="I653" s="278">
        <v>4603308</v>
      </c>
      <c r="L653" s="349"/>
      <c r="M653" s="349"/>
      <c r="N653" s="349"/>
      <c r="O653" s="349"/>
      <c r="P653" s="349"/>
      <c r="Q653" s="349"/>
      <c r="R653" s="349"/>
      <c r="S653" s="349"/>
      <c r="T653" s="349"/>
    </row>
    <row r="654" spans="1:20" s="8" customFormat="1" ht="15.75" x14ac:dyDescent="0.25">
      <c r="A654" s="87" t="s">
        <v>67</v>
      </c>
      <c r="B654" s="22" t="s">
        <v>713</v>
      </c>
      <c r="C654" s="22">
        <v>10</v>
      </c>
      <c r="D654" s="21" t="s">
        <v>65</v>
      </c>
      <c r="E654" s="228"/>
      <c r="F654" s="229"/>
      <c r="G654" s="268"/>
      <c r="H654" s="46"/>
      <c r="I654" s="300">
        <f>SUM(I655)</f>
        <v>3880044</v>
      </c>
    </row>
    <row r="655" spans="1:20" ht="47.25" x14ac:dyDescent="0.25">
      <c r="A655" s="93" t="s">
        <v>118</v>
      </c>
      <c r="B655" s="234" t="s">
        <v>713</v>
      </c>
      <c r="C655" s="60">
        <v>10</v>
      </c>
      <c r="D655" s="61" t="s">
        <v>65</v>
      </c>
      <c r="E655" s="235" t="s">
        <v>171</v>
      </c>
      <c r="F655" s="236" t="s">
        <v>370</v>
      </c>
      <c r="G655" s="271" t="s">
        <v>371</v>
      </c>
      <c r="H655" s="27"/>
      <c r="I655" s="277">
        <f>SUM(I656+I671+I667)</f>
        <v>3880044</v>
      </c>
    </row>
    <row r="656" spans="1:20" ht="63" x14ac:dyDescent="0.25">
      <c r="A656" s="98" t="s">
        <v>117</v>
      </c>
      <c r="B656" s="6" t="s">
        <v>713</v>
      </c>
      <c r="C656" s="30">
        <v>10</v>
      </c>
      <c r="D656" s="31" t="s">
        <v>65</v>
      </c>
      <c r="E656" s="212" t="s">
        <v>199</v>
      </c>
      <c r="F656" s="213" t="s">
        <v>370</v>
      </c>
      <c r="G656" s="260" t="s">
        <v>371</v>
      </c>
      <c r="H656" s="5"/>
      <c r="I656" s="279">
        <f>SUM(I657)</f>
        <v>3868044</v>
      </c>
    </row>
    <row r="657" spans="1:21" ht="47.25" x14ac:dyDescent="0.25">
      <c r="A657" s="98" t="s">
        <v>430</v>
      </c>
      <c r="B657" s="6" t="s">
        <v>713</v>
      </c>
      <c r="C657" s="30">
        <v>10</v>
      </c>
      <c r="D657" s="31" t="s">
        <v>65</v>
      </c>
      <c r="E657" s="212" t="s">
        <v>199</v>
      </c>
      <c r="F657" s="213" t="s">
        <v>8</v>
      </c>
      <c r="G657" s="260" t="s">
        <v>371</v>
      </c>
      <c r="H657" s="5"/>
      <c r="I657" s="279">
        <f>SUM(I658+I665+I662)</f>
        <v>3868044</v>
      </c>
    </row>
    <row r="658" spans="1:21" ht="31.5" x14ac:dyDescent="0.25">
      <c r="A658" s="55" t="s">
        <v>90</v>
      </c>
      <c r="B658" s="108" t="s">
        <v>713</v>
      </c>
      <c r="C658" s="30">
        <v>10</v>
      </c>
      <c r="D658" s="31" t="s">
        <v>65</v>
      </c>
      <c r="E658" s="212" t="s">
        <v>199</v>
      </c>
      <c r="F658" s="213" t="s">
        <v>8</v>
      </c>
      <c r="G658" s="260" t="s">
        <v>439</v>
      </c>
      <c r="H658" s="5"/>
      <c r="I658" s="279">
        <f>SUM(I659:I661)</f>
        <v>2488000</v>
      </c>
    </row>
    <row r="659" spans="1:21" ht="63" x14ac:dyDescent="0.25">
      <c r="A659" s="88" t="s">
        <v>75</v>
      </c>
      <c r="B659" s="108" t="s">
        <v>713</v>
      </c>
      <c r="C659" s="30">
        <v>10</v>
      </c>
      <c r="D659" s="31" t="s">
        <v>65</v>
      </c>
      <c r="E659" s="212" t="s">
        <v>199</v>
      </c>
      <c r="F659" s="213" t="s">
        <v>8</v>
      </c>
      <c r="G659" s="260" t="s">
        <v>439</v>
      </c>
      <c r="H659" s="1" t="s">
        <v>11</v>
      </c>
      <c r="I659" s="278">
        <v>2317600</v>
      </c>
      <c r="M659" s="423"/>
      <c r="N659" s="423"/>
      <c r="O659" s="423"/>
      <c r="P659" s="423"/>
      <c r="Q659" s="423"/>
      <c r="R659" s="423"/>
      <c r="S659" s="423"/>
      <c r="T659" s="423"/>
      <c r="U659" s="423"/>
    </row>
    <row r="660" spans="1:21" ht="31.5" x14ac:dyDescent="0.25">
      <c r="A660" s="375" t="s">
        <v>376</v>
      </c>
      <c r="B660" s="6" t="s">
        <v>713</v>
      </c>
      <c r="C660" s="30">
        <v>10</v>
      </c>
      <c r="D660" s="31" t="s">
        <v>65</v>
      </c>
      <c r="E660" s="212" t="s">
        <v>199</v>
      </c>
      <c r="F660" s="213" t="s">
        <v>8</v>
      </c>
      <c r="G660" s="260" t="s">
        <v>439</v>
      </c>
      <c r="H660" s="1" t="s">
        <v>14</v>
      </c>
      <c r="I660" s="278">
        <v>170245</v>
      </c>
    </row>
    <row r="661" spans="1:21" ht="15.75" x14ac:dyDescent="0.25">
      <c r="A661" s="55" t="s">
        <v>16</v>
      </c>
      <c r="B661" s="6" t="s">
        <v>713</v>
      </c>
      <c r="C661" s="30">
        <v>10</v>
      </c>
      <c r="D661" s="31" t="s">
        <v>65</v>
      </c>
      <c r="E661" s="212" t="s">
        <v>199</v>
      </c>
      <c r="F661" s="213" t="s">
        <v>8</v>
      </c>
      <c r="G661" s="260" t="s">
        <v>439</v>
      </c>
      <c r="H661" s="1" t="s">
        <v>15</v>
      </c>
      <c r="I661" s="278">
        <v>155</v>
      </c>
    </row>
    <row r="662" spans="1:21" ht="47.25" x14ac:dyDescent="0.25">
      <c r="A662" s="55" t="s">
        <v>596</v>
      </c>
      <c r="B662" s="6" t="s">
        <v>713</v>
      </c>
      <c r="C662" s="30">
        <v>10</v>
      </c>
      <c r="D662" s="31" t="s">
        <v>65</v>
      </c>
      <c r="E662" s="212" t="s">
        <v>199</v>
      </c>
      <c r="F662" s="213" t="s">
        <v>8</v>
      </c>
      <c r="G662" s="260" t="s">
        <v>597</v>
      </c>
      <c r="H662" s="1"/>
      <c r="I662" s="279">
        <f>SUM(I663:I664)</f>
        <v>712700</v>
      </c>
    </row>
    <row r="663" spans="1:21" ht="63" x14ac:dyDescent="0.25">
      <c r="A663" s="88" t="s">
        <v>75</v>
      </c>
      <c r="B663" s="6" t="s">
        <v>713</v>
      </c>
      <c r="C663" s="30">
        <v>10</v>
      </c>
      <c r="D663" s="31" t="s">
        <v>65</v>
      </c>
      <c r="E663" s="212" t="s">
        <v>199</v>
      </c>
      <c r="F663" s="213" t="s">
        <v>8</v>
      </c>
      <c r="G663" s="260" t="s">
        <v>597</v>
      </c>
      <c r="H663" s="1" t="s">
        <v>11</v>
      </c>
      <c r="I663" s="278">
        <v>556120</v>
      </c>
    </row>
    <row r="664" spans="1:21" ht="31.5" x14ac:dyDescent="0.25">
      <c r="A664" s="375" t="s">
        <v>376</v>
      </c>
      <c r="B664" s="6" t="s">
        <v>713</v>
      </c>
      <c r="C664" s="30">
        <v>10</v>
      </c>
      <c r="D664" s="31" t="s">
        <v>65</v>
      </c>
      <c r="E664" s="212" t="s">
        <v>199</v>
      </c>
      <c r="F664" s="213" t="s">
        <v>8</v>
      </c>
      <c r="G664" s="260" t="s">
        <v>597</v>
      </c>
      <c r="H664" s="1" t="s">
        <v>14</v>
      </c>
      <c r="I664" s="278">
        <v>156580</v>
      </c>
    </row>
    <row r="665" spans="1:21" ht="31.5" x14ac:dyDescent="0.25">
      <c r="A665" s="2" t="s">
        <v>74</v>
      </c>
      <c r="B665" s="6" t="s">
        <v>713</v>
      </c>
      <c r="C665" s="30">
        <v>10</v>
      </c>
      <c r="D665" s="31" t="s">
        <v>65</v>
      </c>
      <c r="E665" s="212" t="s">
        <v>199</v>
      </c>
      <c r="F665" s="213" t="s">
        <v>8</v>
      </c>
      <c r="G665" s="260" t="s">
        <v>372</v>
      </c>
      <c r="H665" s="1"/>
      <c r="I665" s="279">
        <f>SUM(I666)</f>
        <v>667344</v>
      </c>
    </row>
    <row r="666" spans="1:21" ht="63" x14ac:dyDescent="0.25">
      <c r="A666" s="75" t="s">
        <v>75</v>
      </c>
      <c r="B666" s="6" t="s">
        <v>713</v>
      </c>
      <c r="C666" s="30">
        <v>10</v>
      </c>
      <c r="D666" s="31" t="s">
        <v>65</v>
      </c>
      <c r="E666" s="212" t="s">
        <v>199</v>
      </c>
      <c r="F666" s="213" t="s">
        <v>8</v>
      </c>
      <c r="G666" s="260" t="s">
        <v>372</v>
      </c>
      <c r="H666" s="1" t="s">
        <v>11</v>
      </c>
      <c r="I666" s="278">
        <v>667344</v>
      </c>
    </row>
    <row r="667" spans="1:21" s="33" customFormat="1" ht="63" x14ac:dyDescent="0.25">
      <c r="A667" s="55" t="s">
        <v>152</v>
      </c>
      <c r="B667" s="108" t="s">
        <v>713</v>
      </c>
      <c r="C667" s="31">
        <v>10</v>
      </c>
      <c r="D667" s="31" t="s">
        <v>65</v>
      </c>
      <c r="E667" s="212" t="s">
        <v>173</v>
      </c>
      <c r="F667" s="213" t="s">
        <v>370</v>
      </c>
      <c r="G667" s="260" t="s">
        <v>371</v>
      </c>
      <c r="H667" s="32"/>
      <c r="I667" s="276">
        <f>SUM(I668)</f>
        <v>2000</v>
      </c>
    </row>
    <row r="668" spans="1:21" s="33" customFormat="1" ht="47.25" x14ac:dyDescent="0.25">
      <c r="A668" s="2" t="s">
        <v>432</v>
      </c>
      <c r="B668" s="108" t="s">
        <v>713</v>
      </c>
      <c r="C668" s="31">
        <v>10</v>
      </c>
      <c r="D668" s="31" t="s">
        <v>65</v>
      </c>
      <c r="E668" s="212" t="s">
        <v>173</v>
      </c>
      <c r="F668" s="213" t="s">
        <v>8</v>
      </c>
      <c r="G668" s="260" t="s">
        <v>371</v>
      </c>
      <c r="H668" s="32"/>
      <c r="I668" s="276">
        <f>SUM(I669)</f>
        <v>2000</v>
      </c>
    </row>
    <row r="669" spans="1:21" s="33" customFormat="1" ht="31.5" x14ac:dyDescent="0.25">
      <c r="A669" s="402" t="s">
        <v>496</v>
      </c>
      <c r="B669" s="63" t="s">
        <v>713</v>
      </c>
      <c r="C669" s="31">
        <v>10</v>
      </c>
      <c r="D669" s="31" t="s">
        <v>65</v>
      </c>
      <c r="E669" s="212" t="s">
        <v>173</v>
      </c>
      <c r="F669" s="213" t="s">
        <v>8</v>
      </c>
      <c r="G669" s="260" t="s">
        <v>497</v>
      </c>
      <c r="H669" s="32"/>
      <c r="I669" s="276">
        <f>SUM(I670)</f>
        <v>2000</v>
      </c>
    </row>
    <row r="670" spans="1:21" s="33" customFormat="1" ht="31.5" x14ac:dyDescent="0.25">
      <c r="A670" s="394" t="s">
        <v>376</v>
      </c>
      <c r="B670" s="63" t="s">
        <v>713</v>
      </c>
      <c r="C670" s="31">
        <v>10</v>
      </c>
      <c r="D670" s="31" t="s">
        <v>65</v>
      </c>
      <c r="E670" s="212" t="s">
        <v>173</v>
      </c>
      <c r="F670" s="213" t="s">
        <v>8</v>
      </c>
      <c r="G670" s="260" t="s">
        <v>497</v>
      </c>
      <c r="H670" s="32" t="s">
        <v>14</v>
      </c>
      <c r="I670" s="302">
        <v>2000</v>
      </c>
    </row>
    <row r="671" spans="1:21" ht="78.75" x14ac:dyDescent="0.25">
      <c r="A671" s="90" t="s">
        <v>106</v>
      </c>
      <c r="B671" s="47" t="s">
        <v>713</v>
      </c>
      <c r="C671" s="30">
        <v>10</v>
      </c>
      <c r="D671" s="31" t="s">
        <v>65</v>
      </c>
      <c r="E671" s="212" t="s">
        <v>198</v>
      </c>
      <c r="F671" s="213" t="s">
        <v>370</v>
      </c>
      <c r="G671" s="260" t="s">
        <v>371</v>
      </c>
      <c r="H671" s="1"/>
      <c r="I671" s="279">
        <f>SUM(I672)</f>
        <v>10000</v>
      </c>
    </row>
    <row r="672" spans="1:21" ht="47.25" x14ac:dyDescent="0.25">
      <c r="A672" s="90" t="s">
        <v>373</v>
      </c>
      <c r="B672" s="47" t="s">
        <v>713</v>
      </c>
      <c r="C672" s="30">
        <v>10</v>
      </c>
      <c r="D672" s="31" t="s">
        <v>65</v>
      </c>
      <c r="E672" s="212" t="s">
        <v>198</v>
      </c>
      <c r="F672" s="213" t="s">
        <v>8</v>
      </c>
      <c r="G672" s="260" t="s">
        <v>371</v>
      </c>
      <c r="H672" s="1"/>
      <c r="I672" s="279">
        <f>SUM(I673)</f>
        <v>10000</v>
      </c>
    </row>
    <row r="673" spans="1:9" ht="31.5" x14ac:dyDescent="0.25">
      <c r="A673" s="376" t="s">
        <v>97</v>
      </c>
      <c r="B673" s="47" t="s">
        <v>713</v>
      </c>
      <c r="C673" s="30">
        <v>10</v>
      </c>
      <c r="D673" s="31" t="s">
        <v>65</v>
      </c>
      <c r="E673" s="212" t="s">
        <v>198</v>
      </c>
      <c r="F673" s="213" t="s">
        <v>8</v>
      </c>
      <c r="G673" s="260" t="s">
        <v>375</v>
      </c>
      <c r="H673" s="1"/>
      <c r="I673" s="279">
        <f>SUM(I674)</f>
        <v>10000</v>
      </c>
    </row>
    <row r="674" spans="1:9" ht="31.5" x14ac:dyDescent="0.25">
      <c r="A674" s="391" t="s">
        <v>376</v>
      </c>
      <c r="B674" s="6" t="s">
        <v>713</v>
      </c>
      <c r="C674" s="63">
        <v>10</v>
      </c>
      <c r="D674" s="32" t="s">
        <v>65</v>
      </c>
      <c r="E674" s="212" t="s">
        <v>198</v>
      </c>
      <c r="F674" s="213" t="s">
        <v>8</v>
      </c>
      <c r="G674" s="260" t="s">
        <v>375</v>
      </c>
      <c r="H674" s="1" t="s">
        <v>14</v>
      </c>
      <c r="I674" s="301">
        <v>10000</v>
      </c>
    </row>
  </sheetData>
  <mergeCells count="14">
    <mergeCell ref="A8:I8"/>
    <mergeCell ref="A11:I11"/>
    <mergeCell ref="A1:I1"/>
    <mergeCell ref="A2:I2"/>
    <mergeCell ref="A3:I3"/>
    <mergeCell ref="A4:I4"/>
    <mergeCell ref="A5:I5"/>
    <mergeCell ref="A6:I6"/>
    <mergeCell ref="M659:U659"/>
    <mergeCell ref="E14:G14"/>
    <mergeCell ref="A9:I9"/>
    <mergeCell ref="A10:I10"/>
    <mergeCell ref="L110:T110"/>
    <mergeCell ref="L647:T647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zoomScale="95" zoomScaleNormal="95" workbookViewId="0">
      <selection activeCell="A7" sqref="A7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19" t="s">
        <v>356</v>
      </c>
      <c r="B1" s="419"/>
      <c r="C1" s="419"/>
      <c r="D1" s="419"/>
      <c r="E1" s="419"/>
      <c r="F1" s="419"/>
      <c r="G1" s="181"/>
      <c r="H1" s="181"/>
    </row>
    <row r="2" spans="1:8" x14ac:dyDescent="0.25">
      <c r="A2" s="419" t="s">
        <v>296</v>
      </c>
      <c r="B2" s="419"/>
      <c r="C2" s="419"/>
      <c r="D2" s="419"/>
      <c r="E2" s="419"/>
      <c r="F2" s="419"/>
      <c r="G2" s="181"/>
      <c r="H2" s="181"/>
    </row>
    <row r="3" spans="1:8" x14ac:dyDescent="0.25">
      <c r="A3" s="419" t="s">
        <v>351</v>
      </c>
      <c r="B3" s="419"/>
      <c r="C3" s="419"/>
      <c r="D3" s="419"/>
      <c r="E3" s="419"/>
      <c r="F3" s="419"/>
      <c r="G3" s="181"/>
      <c r="H3" s="181"/>
    </row>
    <row r="4" spans="1:8" x14ac:dyDescent="0.25">
      <c r="A4" s="419" t="s">
        <v>349</v>
      </c>
      <c r="B4" s="419"/>
      <c r="C4" s="419"/>
      <c r="D4" s="419"/>
      <c r="E4" s="419"/>
      <c r="F4" s="419"/>
      <c r="G4" s="181"/>
      <c r="H4" s="181"/>
    </row>
    <row r="5" spans="1:8" x14ac:dyDescent="0.25">
      <c r="A5" s="419" t="s">
        <v>624</v>
      </c>
      <c r="B5" s="419"/>
      <c r="C5" s="419"/>
      <c r="D5" s="419"/>
      <c r="E5" s="419"/>
      <c r="F5" s="419"/>
      <c r="G5" s="181"/>
      <c r="H5" s="181"/>
    </row>
    <row r="6" spans="1:8" x14ac:dyDescent="0.25">
      <c r="A6" s="421" t="s">
        <v>743</v>
      </c>
      <c r="B6" s="421"/>
      <c r="C6" s="421"/>
      <c r="D6" s="421"/>
      <c r="E6" s="421"/>
      <c r="F6" s="421"/>
      <c r="G6" s="57"/>
      <c r="H6" s="57"/>
    </row>
    <row r="7" spans="1:8" x14ac:dyDescent="0.25">
      <c r="C7" s="57"/>
      <c r="D7" s="58"/>
    </row>
    <row r="8" spans="1:8" ht="18.75" customHeight="1" x14ac:dyDescent="0.25">
      <c r="A8" s="427" t="s">
        <v>357</v>
      </c>
      <c r="B8" s="427"/>
      <c r="C8" s="427"/>
      <c r="D8" s="427"/>
      <c r="E8" s="427"/>
      <c r="F8" s="427"/>
    </row>
    <row r="9" spans="1:8" ht="18.75" customHeight="1" x14ac:dyDescent="0.25">
      <c r="A9" s="427" t="s">
        <v>716</v>
      </c>
      <c r="B9" s="427"/>
      <c r="C9" s="427"/>
      <c r="D9" s="427"/>
      <c r="E9" s="427"/>
      <c r="F9" s="427"/>
    </row>
    <row r="10" spans="1:8" ht="18.75" customHeight="1" x14ac:dyDescent="0.25">
      <c r="A10" s="427" t="s">
        <v>358</v>
      </c>
      <c r="B10" s="427"/>
      <c r="C10" s="427"/>
      <c r="D10" s="427"/>
      <c r="E10" s="427"/>
      <c r="F10" s="427"/>
    </row>
    <row r="11" spans="1:8" ht="15.75" x14ac:dyDescent="0.25">
      <c r="B11" s="54"/>
      <c r="F11" s="182" t="s">
        <v>360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2" t="s">
        <v>6</v>
      </c>
      <c r="B13" s="34"/>
      <c r="C13" s="34"/>
      <c r="D13" s="34"/>
      <c r="E13" s="34"/>
      <c r="F13" s="298">
        <f>SUM(F14,F21,F23,F27,F30,F36,F41,F46,F48,F39)</f>
        <v>477907288</v>
      </c>
    </row>
    <row r="14" spans="1:8" ht="15.75" x14ac:dyDescent="0.25">
      <c r="A14" s="73" t="s">
        <v>7</v>
      </c>
      <c r="B14" s="12" t="s">
        <v>8</v>
      </c>
      <c r="C14" s="12"/>
      <c r="D14" s="12"/>
      <c r="E14" s="12"/>
      <c r="F14" s="275">
        <f>SUM(F15:F20)</f>
        <v>38522202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42">
        <v>1613916</v>
      </c>
    </row>
    <row r="16" spans="1:8" ht="47.25" x14ac:dyDescent="0.25">
      <c r="A16" s="37" t="s">
        <v>12</v>
      </c>
      <c r="B16" s="19" t="s">
        <v>8</v>
      </c>
      <c r="C16" s="19" t="s">
        <v>13</v>
      </c>
      <c r="D16" s="19"/>
      <c r="E16" s="19"/>
      <c r="F16" s="342">
        <v>1304372</v>
      </c>
    </row>
    <row r="17" spans="1:6" ht="48.75" customHeight="1" x14ac:dyDescent="0.25">
      <c r="A17" s="76" t="s">
        <v>17</v>
      </c>
      <c r="B17" s="19" t="s">
        <v>8</v>
      </c>
      <c r="C17" s="19" t="s">
        <v>18</v>
      </c>
      <c r="D17" s="19"/>
      <c r="E17" s="19"/>
      <c r="F17" s="342">
        <v>19541531</v>
      </c>
    </row>
    <row r="18" spans="1:6" ht="17.25" customHeight="1" x14ac:dyDescent="0.25">
      <c r="A18" s="76" t="s">
        <v>524</v>
      </c>
      <c r="B18" s="19" t="s">
        <v>8</v>
      </c>
      <c r="C18" s="49" t="s">
        <v>93</v>
      </c>
      <c r="D18" s="19"/>
      <c r="E18" s="19"/>
      <c r="F18" s="342">
        <v>1034</v>
      </c>
    </row>
    <row r="19" spans="1:6" ht="32.25" customHeight="1" x14ac:dyDescent="0.25">
      <c r="A19" s="76" t="s">
        <v>66</v>
      </c>
      <c r="B19" s="19" t="s">
        <v>8</v>
      </c>
      <c r="C19" s="19" t="s">
        <v>65</v>
      </c>
      <c r="D19" s="19"/>
      <c r="E19" s="19"/>
      <c r="F19" s="342">
        <v>3217299</v>
      </c>
    </row>
    <row r="20" spans="1:6" ht="15.75" x14ac:dyDescent="0.25">
      <c r="A20" s="76" t="s">
        <v>20</v>
      </c>
      <c r="B20" s="19" t="s">
        <v>8</v>
      </c>
      <c r="C20" s="36">
        <v>13</v>
      </c>
      <c r="D20" s="36"/>
      <c r="E20" s="18"/>
      <c r="F20" s="342">
        <v>12844050</v>
      </c>
    </row>
    <row r="21" spans="1:6" ht="33" customHeight="1" x14ac:dyDescent="0.25">
      <c r="A21" s="66" t="s">
        <v>68</v>
      </c>
      <c r="B21" s="12" t="s">
        <v>13</v>
      </c>
      <c r="C21" s="35"/>
      <c r="D21" s="35"/>
      <c r="E21" s="11"/>
      <c r="F21" s="275">
        <f>SUM(F22)</f>
        <v>2848759</v>
      </c>
    </row>
    <row r="22" spans="1:6" ht="33.75" customHeight="1" x14ac:dyDescent="0.25">
      <c r="A22" s="76" t="s">
        <v>69</v>
      </c>
      <c r="B22" s="19" t="s">
        <v>13</v>
      </c>
      <c r="C22" s="49" t="s">
        <v>30</v>
      </c>
      <c r="D22" s="36"/>
      <c r="E22" s="18"/>
      <c r="F22" s="342">
        <v>2848759</v>
      </c>
    </row>
    <row r="23" spans="1:6" ht="15.75" x14ac:dyDescent="0.25">
      <c r="A23" s="66" t="s">
        <v>22</v>
      </c>
      <c r="B23" s="12" t="s">
        <v>18</v>
      </c>
      <c r="C23" s="35"/>
      <c r="D23" s="35"/>
      <c r="E23" s="11"/>
      <c r="F23" s="275">
        <f>SUM(F24+F25+F26)</f>
        <v>10595925</v>
      </c>
    </row>
    <row r="24" spans="1:6" ht="15.75" x14ac:dyDescent="0.25">
      <c r="A24" s="76" t="s">
        <v>223</v>
      </c>
      <c r="B24" s="19" t="s">
        <v>18</v>
      </c>
      <c r="C24" s="49" t="s">
        <v>33</v>
      </c>
      <c r="D24" s="36"/>
      <c r="E24" s="18"/>
      <c r="F24" s="342">
        <v>450000</v>
      </c>
    </row>
    <row r="25" spans="1:6" ht="15.75" x14ac:dyDescent="0.25">
      <c r="A25" s="76" t="s">
        <v>125</v>
      </c>
      <c r="B25" s="19" t="s">
        <v>18</v>
      </c>
      <c r="C25" s="36" t="s">
        <v>30</v>
      </c>
      <c r="D25" s="36"/>
      <c r="E25" s="18"/>
      <c r="F25" s="342">
        <v>9207066</v>
      </c>
    </row>
    <row r="26" spans="1:6" ht="15.75" x14ac:dyDescent="0.25">
      <c r="A26" s="76" t="s">
        <v>23</v>
      </c>
      <c r="B26" s="19" t="s">
        <v>18</v>
      </c>
      <c r="C26" s="36">
        <v>12</v>
      </c>
      <c r="D26" s="36"/>
      <c r="E26" s="18"/>
      <c r="F26" s="342">
        <v>938859</v>
      </c>
    </row>
    <row r="27" spans="1:6" ht="16.5" customHeight="1" x14ac:dyDescent="0.25">
      <c r="A27" s="52" t="s">
        <v>131</v>
      </c>
      <c r="B27" s="79" t="s">
        <v>93</v>
      </c>
      <c r="C27" s="80"/>
      <c r="D27" s="80"/>
      <c r="E27" s="81"/>
      <c r="F27" s="275">
        <f>SUM(F28:F29)</f>
        <v>7719893</v>
      </c>
    </row>
    <row r="28" spans="1:6" s="8" customFormat="1" ht="15.75" x14ac:dyDescent="0.25">
      <c r="A28" s="37" t="s">
        <v>217</v>
      </c>
      <c r="B28" s="45" t="s">
        <v>93</v>
      </c>
      <c r="C28" s="101" t="s">
        <v>8</v>
      </c>
      <c r="D28" s="82"/>
      <c r="E28" s="46"/>
      <c r="F28" s="342">
        <v>23759</v>
      </c>
    </row>
    <row r="29" spans="1:6" ht="16.5" customHeight="1" x14ac:dyDescent="0.25">
      <c r="A29" s="37" t="s">
        <v>132</v>
      </c>
      <c r="B29" s="45" t="s">
        <v>93</v>
      </c>
      <c r="C29" s="19" t="s">
        <v>10</v>
      </c>
      <c r="D29" s="82"/>
      <c r="E29" s="46"/>
      <c r="F29" s="342">
        <v>7696134</v>
      </c>
    </row>
    <row r="30" spans="1:6" ht="17.25" customHeight="1" x14ac:dyDescent="0.25">
      <c r="A30" s="66" t="s">
        <v>24</v>
      </c>
      <c r="B30" s="12" t="s">
        <v>26</v>
      </c>
      <c r="C30" s="35"/>
      <c r="D30" s="35"/>
      <c r="E30" s="11"/>
      <c r="F30" s="275">
        <f>SUM(F31,F32,F34,F35,F33)</f>
        <v>308837064</v>
      </c>
    </row>
    <row r="31" spans="1:6" ht="15.75" x14ac:dyDescent="0.25">
      <c r="A31" s="76" t="s">
        <v>25</v>
      </c>
      <c r="B31" s="19" t="s">
        <v>26</v>
      </c>
      <c r="C31" s="19" t="s">
        <v>8</v>
      </c>
      <c r="D31" s="36"/>
      <c r="E31" s="18"/>
      <c r="F31" s="342">
        <v>32557440</v>
      </c>
    </row>
    <row r="32" spans="1:6" ht="15.75" x14ac:dyDescent="0.25">
      <c r="A32" s="76" t="s">
        <v>27</v>
      </c>
      <c r="B32" s="19" t="s">
        <v>26</v>
      </c>
      <c r="C32" s="19" t="s">
        <v>10</v>
      </c>
      <c r="D32" s="36"/>
      <c r="E32" s="18"/>
      <c r="F32" s="342">
        <v>240664032</v>
      </c>
    </row>
    <row r="33" spans="1:6" ht="15.75" x14ac:dyDescent="0.25">
      <c r="A33" s="76" t="s">
        <v>519</v>
      </c>
      <c r="B33" s="19" t="s">
        <v>26</v>
      </c>
      <c r="C33" s="19" t="s">
        <v>13</v>
      </c>
      <c r="D33" s="36"/>
      <c r="E33" s="18"/>
      <c r="F33" s="342">
        <v>22020015</v>
      </c>
    </row>
    <row r="34" spans="1:6" ht="15.75" x14ac:dyDescent="0.25">
      <c r="A34" s="76" t="s">
        <v>28</v>
      </c>
      <c r="B34" s="19" t="s">
        <v>26</v>
      </c>
      <c r="C34" s="19" t="s">
        <v>26</v>
      </c>
      <c r="D34" s="36"/>
      <c r="E34" s="18"/>
      <c r="F34" s="342">
        <v>1596415</v>
      </c>
    </row>
    <row r="35" spans="1:6" ht="15.75" x14ac:dyDescent="0.25">
      <c r="A35" s="76" t="s">
        <v>29</v>
      </c>
      <c r="B35" s="19" t="s">
        <v>26</v>
      </c>
      <c r="C35" s="19" t="s">
        <v>30</v>
      </c>
      <c r="D35" s="36"/>
      <c r="E35" s="18"/>
      <c r="F35" s="342">
        <v>11999162</v>
      </c>
    </row>
    <row r="36" spans="1:6" ht="15.75" x14ac:dyDescent="0.25">
      <c r="A36" s="66" t="s">
        <v>31</v>
      </c>
      <c r="B36" s="12" t="s">
        <v>33</v>
      </c>
      <c r="C36" s="12"/>
      <c r="D36" s="35"/>
      <c r="E36" s="11"/>
      <c r="F36" s="275">
        <f>SUM(F37,F38)</f>
        <v>32739602</v>
      </c>
    </row>
    <row r="37" spans="1:6" ht="15.75" x14ac:dyDescent="0.25">
      <c r="A37" s="76" t="s">
        <v>32</v>
      </c>
      <c r="B37" s="19" t="s">
        <v>33</v>
      </c>
      <c r="C37" s="19" t="s">
        <v>8</v>
      </c>
      <c r="D37" s="36"/>
      <c r="E37" s="18"/>
      <c r="F37" s="342">
        <v>26059860</v>
      </c>
    </row>
    <row r="38" spans="1:6" ht="15.75" x14ac:dyDescent="0.25">
      <c r="A38" s="76" t="s">
        <v>34</v>
      </c>
      <c r="B38" s="19" t="s">
        <v>33</v>
      </c>
      <c r="C38" s="19" t="s">
        <v>18</v>
      </c>
      <c r="D38" s="36"/>
      <c r="E38" s="18"/>
      <c r="F38" s="342">
        <v>6679742</v>
      </c>
    </row>
    <row r="39" spans="1:6" ht="15.75" x14ac:dyDescent="0.25">
      <c r="A39" s="66" t="s">
        <v>516</v>
      </c>
      <c r="B39" s="245" t="s">
        <v>30</v>
      </c>
      <c r="C39" s="245"/>
      <c r="D39" s="35"/>
      <c r="E39" s="11"/>
      <c r="F39" s="275">
        <f>SUM(F40)</f>
        <v>85398</v>
      </c>
    </row>
    <row r="40" spans="1:6" ht="15.75" x14ac:dyDescent="0.25">
      <c r="A40" s="76" t="s">
        <v>517</v>
      </c>
      <c r="B40" s="19" t="s">
        <v>30</v>
      </c>
      <c r="C40" s="19" t="s">
        <v>26</v>
      </c>
      <c r="D40" s="36"/>
      <c r="E40" s="18"/>
      <c r="F40" s="342">
        <v>85398</v>
      </c>
    </row>
    <row r="41" spans="1:6" ht="15.75" x14ac:dyDescent="0.25">
      <c r="A41" s="66" t="s">
        <v>35</v>
      </c>
      <c r="B41" s="35">
        <v>10</v>
      </c>
      <c r="C41" s="35"/>
      <c r="D41" s="35"/>
      <c r="E41" s="11"/>
      <c r="F41" s="275">
        <f>SUM(F42,F43,F44,F45)</f>
        <v>70299596</v>
      </c>
    </row>
    <row r="42" spans="1:6" ht="15.75" x14ac:dyDescent="0.25">
      <c r="A42" s="76" t="s">
        <v>36</v>
      </c>
      <c r="B42" s="36">
        <v>10</v>
      </c>
      <c r="C42" s="19" t="s">
        <v>8</v>
      </c>
      <c r="D42" s="36"/>
      <c r="E42" s="18"/>
      <c r="F42" s="342">
        <v>1423177</v>
      </c>
    </row>
    <row r="43" spans="1:6" ht="15.75" x14ac:dyDescent="0.25">
      <c r="A43" s="76" t="s">
        <v>39</v>
      </c>
      <c r="B43" s="36">
        <v>10</v>
      </c>
      <c r="C43" s="19" t="s">
        <v>13</v>
      </c>
      <c r="D43" s="36"/>
      <c r="E43" s="18"/>
      <c r="F43" s="342">
        <v>16158170</v>
      </c>
    </row>
    <row r="44" spans="1:6" ht="15.75" x14ac:dyDescent="0.25">
      <c r="A44" s="76" t="s">
        <v>40</v>
      </c>
      <c r="B44" s="36">
        <v>10</v>
      </c>
      <c r="C44" s="19" t="s">
        <v>18</v>
      </c>
      <c r="D44" s="36"/>
      <c r="E44" s="18"/>
      <c r="F44" s="342">
        <v>48838205</v>
      </c>
    </row>
    <row r="45" spans="1:6" s="8" customFormat="1" ht="16.5" customHeight="1" x14ac:dyDescent="0.25">
      <c r="A45" s="37" t="s">
        <v>67</v>
      </c>
      <c r="B45" s="36">
        <v>10</v>
      </c>
      <c r="C45" s="45" t="s">
        <v>65</v>
      </c>
      <c r="D45" s="36"/>
      <c r="E45" s="46"/>
      <c r="F45" s="342">
        <v>3880044</v>
      </c>
    </row>
    <row r="46" spans="1:6" ht="15.75" x14ac:dyDescent="0.25">
      <c r="A46" s="66" t="s">
        <v>41</v>
      </c>
      <c r="B46" s="35">
        <v>11</v>
      </c>
      <c r="C46" s="35"/>
      <c r="D46" s="11"/>
      <c r="E46" s="11"/>
      <c r="F46" s="275">
        <f>SUM(F47)</f>
        <v>107500</v>
      </c>
    </row>
    <row r="47" spans="1:6" ht="15.75" x14ac:dyDescent="0.25">
      <c r="A47" s="76" t="s">
        <v>42</v>
      </c>
      <c r="B47" s="36">
        <v>11</v>
      </c>
      <c r="C47" s="19" t="s">
        <v>10</v>
      </c>
      <c r="D47" s="36"/>
      <c r="E47" s="18"/>
      <c r="F47" s="342">
        <v>107500</v>
      </c>
    </row>
    <row r="48" spans="1:6" ht="47.25" x14ac:dyDescent="0.25">
      <c r="A48" s="66" t="s">
        <v>44</v>
      </c>
      <c r="B48" s="35">
        <v>14</v>
      </c>
      <c r="C48" s="35"/>
      <c r="D48" s="35"/>
      <c r="E48" s="11"/>
      <c r="F48" s="275">
        <f>SUM(F49:F50)</f>
        <v>6151349</v>
      </c>
    </row>
    <row r="49" spans="1:6" ht="31.5" x14ac:dyDescent="0.25">
      <c r="A49" s="76" t="s">
        <v>45</v>
      </c>
      <c r="B49" s="36">
        <v>14</v>
      </c>
      <c r="C49" s="19" t="s">
        <v>8</v>
      </c>
      <c r="D49" s="36"/>
      <c r="E49" s="18"/>
      <c r="F49" s="342">
        <v>5784349</v>
      </c>
    </row>
    <row r="50" spans="1:6" ht="21" customHeight="1" x14ac:dyDescent="0.25">
      <c r="A50" s="76" t="s">
        <v>165</v>
      </c>
      <c r="B50" s="36">
        <v>14</v>
      </c>
      <c r="C50" s="19" t="s">
        <v>13</v>
      </c>
      <c r="D50" s="36"/>
      <c r="E50" s="18"/>
      <c r="F50" s="342">
        <v>367000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tabSelected="1" zoomScaleNormal="100" workbookViewId="0">
      <selection activeCell="A7" sqref="A7:D7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4.85546875" customWidth="1"/>
    <col min="5" max="5" width="15.5703125" customWidth="1"/>
  </cols>
  <sheetData>
    <row r="1" spans="1:4" x14ac:dyDescent="0.25">
      <c r="A1" s="419" t="s">
        <v>348</v>
      </c>
      <c r="B1" s="419"/>
      <c r="C1" s="419"/>
      <c r="D1" s="420"/>
    </row>
    <row r="2" spans="1:4" x14ac:dyDescent="0.25">
      <c r="A2" s="419" t="s">
        <v>296</v>
      </c>
      <c r="B2" s="419"/>
      <c r="C2" s="419"/>
      <c r="D2" s="420"/>
    </row>
    <row r="3" spans="1:4" x14ac:dyDescent="0.25">
      <c r="A3" s="419" t="s">
        <v>351</v>
      </c>
      <c r="B3" s="419"/>
      <c r="C3" s="419"/>
      <c r="D3" s="420"/>
    </row>
    <row r="4" spans="1:4" x14ac:dyDescent="0.25">
      <c r="A4" s="419" t="s">
        <v>349</v>
      </c>
      <c r="B4" s="419"/>
      <c r="C4" s="419"/>
      <c r="D4" s="420"/>
    </row>
    <row r="5" spans="1:4" x14ac:dyDescent="0.25">
      <c r="A5" s="419" t="s">
        <v>665</v>
      </c>
      <c r="B5" s="419"/>
      <c r="C5" s="419"/>
      <c r="D5" s="420"/>
    </row>
    <row r="6" spans="1:4" x14ac:dyDescent="0.25">
      <c r="A6" s="421" t="s">
        <v>743</v>
      </c>
      <c r="B6" s="421"/>
      <c r="C6" s="421"/>
      <c r="D6" s="422"/>
    </row>
    <row r="7" spans="1:4" x14ac:dyDescent="0.25">
      <c r="A7" s="421"/>
      <c r="B7" s="421"/>
      <c r="C7" s="421"/>
      <c r="D7" s="422"/>
    </row>
    <row r="8" spans="1:4" x14ac:dyDescent="0.25">
      <c r="A8" s="421"/>
      <c r="B8" s="421"/>
      <c r="C8" s="421"/>
      <c r="D8" s="421"/>
    </row>
    <row r="9" spans="1:4" x14ac:dyDescent="0.25">
      <c r="A9" s="111"/>
      <c r="B9" s="174"/>
      <c r="C9" s="174"/>
      <c r="D9" s="111"/>
    </row>
    <row r="10" spans="1:4" ht="18.75" x14ac:dyDescent="0.25">
      <c r="A10" s="417" t="s">
        <v>297</v>
      </c>
      <c r="B10" s="417"/>
      <c r="C10" s="417"/>
    </row>
    <row r="11" spans="1:4" ht="18.75" x14ac:dyDescent="0.25">
      <c r="A11" s="417" t="s">
        <v>716</v>
      </c>
      <c r="B11" s="417"/>
      <c r="C11" s="417"/>
    </row>
    <row r="12" spans="1:4" ht="18.75" x14ac:dyDescent="0.25">
      <c r="A12" s="417" t="s">
        <v>347</v>
      </c>
      <c r="B12" s="417"/>
      <c r="C12" s="417"/>
    </row>
    <row r="13" spans="1:4" x14ac:dyDescent="0.25">
      <c r="D13" s="3" t="s">
        <v>360</v>
      </c>
    </row>
    <row r="14" spans="1:4" ht="45" customHeight="1" x14ac:dyDescent="0.25">
      <c r="A14" s="428" t="s">
        <v>299</v>
      </c>
      <c r="B14" s="430" t="s">
        <v>298</v>
      </c>
      <c r="C14" s="431"/>
      <c r="D14" s="410" t="s">
        <v>331</v>
      </c>
    </row>
    <row r="15" spans="1:4" ht="45" customHeight="1" x14ac:dyDescent="0.25">
      <c r="A15" s="429"/>
      <c r="B15" s="9" t="s">
        <v>345</v>
      </c>
      <c r="C15" s="104" t="s">
        <v>346</v>
      </c>
      <c r="D15" s="411"/>
    </row>
    <row r="16" spans="1:4" ht="31.5" x14ac:dyDescent="0.25">
      <c r="A16" s="291" t="s">
        <v>301</v>
      </c>
      <c r="B16" s="304"/>
      <c r="C16" s="305" t="s">
        <v>300</v>
      </c>
      <c r="D16" s="357">
        <f>SUM(D19)</f>
        <v>12545719</v>
      </c>
    </row>
    <row r="17" spans="1:5" ht="15.75" x14ac:dyDescent="0.25">
      <c r="A17" s="109" t="s">
        <v>350</v>
      </c>
      <c r="B17" s="176"/>
      <c r="C17" s="177"/>
      <c r="D17" s="358"/>
    </row>
    <row r="18" spans="1:5" ht="31.5" x14ac:dyDescent="0.25">
      <c r="A18" s="165" t="s">
        <v>334</v>
      </c>
      <c r="B18" s="166" t="s">
        <v>54</v>
      </c>
      <c r="C18" s="163"/>
      <c r="D18" s="359">
        <f>SUM(+D19)</f>
        <v>12545719</v>
      </c>
      <c r="E18" s="186"/>
    </row>
    <row r="19" spans="1:5" ht="31.5" x14ac:dyDescent="0.25">
      <c r="A19" s="110" t="s">
        <v>303</v>
      </c>
      <c r="B19" s="178" t="s">
        <v>54</v>
      </c>
      <c r="C19" s="122" t="s">
        <v>302</v>
      </c>
      <c r="D19" s="360">
        <f>SUM(D20,D24)</f>
        <v>12545719</v>
      </c>
      <c r="E19" s="186"/>
    </row>
    <row r="20" spans="1:5" ht="15.75" x14ac:dyDescent="0.25">
      <c r="A20" s="41" t="s">
        <v>305</v>
      </c>
      <c r="B20" s="179" t="s">
        <v>54</v>
      </c>
      <c r="C20" s="123" t="s">
        <v>304</v>
      </c>
      <c r="D20" s="362">
        <f>SUM(D21)</f>
        <v>-465361569</v>
      </c>
      <c r="E20" s="186"/>
    </row>
    <row r="21" spans="1:5" ht="15.75" x14ac:dyDescent="0.25">
      <c r="A21" s="125" t="s">
        <v>307</v>
      </c>
      <c r="B21" s="180" t="s">
        <v>54</v>
      </c>
      <c r="C21" s="124" t="s">
        <v>306</v>
      </c>
      <c r="D21" s="363">
        <f>SUM(D22)</f>
        <v>-465361569</v>
      </c>
      <c r="E21" s="186"/>
    </row>
    <row r="22" spans="1:5" ht="15.75" x14ac:dyDescent="0.25">
      <c r="A22" s="125" t="s">
        <v>309</v>
      </c>
      <c r="B22" s="180" t="s">
        <v>54</v>
      </c>
      <c r="C22" s="124" t="s">
        <v>308</v>
      </c>
      <c r="D22" s="363">
        <f>SUM(D23)</f>
        <v>-465361569</v>
      </c>
      <c r="E22" s="186"/>
    </row>
    <row r="23" spans="1:5" ht="31.5" x14ac:dyDescent="0.25">
      <c r="A23" s="125" t="s">
        <v>311</v>
      </c>
      <c r="B23" s="180" t="s">
        <v>54</v>
      </c>
      <c r="C23" s="248" t="s">
        <v>310</v>
      </c>
      <c r="D23" s="361">
        <v>-465361569</v>
      </c>
      <c r="E23" s="187"/>
    </row>
    <row r="24" spans="1:5" ht="15.75" x14ac:dyDescent="0.25">
      <c r="A24" s="41" t="s">
        <v>313</v>
      </c>
      <c r="B24" s="179" t="s">
        <v>54</v>
      </c>
      <c r="C24" s="123" t="s">
        <v>312</v>
      </c>
      <c r="D24" s="362">
        <f>SUM(D25)</f>
        <v>477907288</v>
      </c>
      <c r="E24" s="186"/>
    </row>
    <row r="25" spans="1:5" ht="15.75" x14ac:dyDescent="0.25">
      <c r="A25" s="125" t="s">
        <v>315</v>
      </c>
      <c r="B25" s="180" t="s">
        <v>54</v>
      </c>
      <c r="C25" s="124" t="s">
        <v>314</v>
      </c>
      <c r="D25" s="364">
        <f>SUM(D26)</f>
        <v>477907288</v>
      </c>
      <c r="E25" s="186"/>
    </row>
    <row r="26" spans="1:5" ht="15.75" x14ac:dyDescent="0.25">
      <c r="A26" s="125" t="s">
        <v>317</v>
      </c>
      <c r="B26" s="180" t="s">
        <v>54</v>
      </c>
      <c r="C26" s="124" t="s">
        <v>316</v>
      </c>
      <c r="D26" s="364">
        <f>SUM(D27)</f>
        <v>477907288</v>
      </c>
      <c r="E26" s="186"/>
    </row>
    <row r="27" spans="1:5" ht="31.5" x14ac:dyDescent="0.25">
      <c r="A27" s="126" t="s">
        <v>319</v>
      </c>
      <c r="B27" s="9" t="s">
        <v>54</v>
      </c>
      <c r="C27" s="248" t="s">
        <v>318</v>
      </c>
      <c r="D27" s="361">
        <v>477907288</v>
      </c>
      <c r="E27" s="187"/>
    </row>
    <row r="28" spans="1:5" ht="15.75" x14ac:dyDescent="0.25">
      <c r="A28" s="127" t="s">
        <v>320</v>
      </c>
      <c r="B28" s="175"/>
      <c r="C28" s="175"/>
      <c r="D28" s="371">
        <f>SUM(D16)</f>
        <v>12545719</v>
      </c>
    </row>
  </sheetData>
  <mergeCells count="14">
    <mergeCell ref="A7:D7"/>
    <mergeCell ref="A8:D8"/>
    <mergeCell ref="A1:D1"/>
    <mergeCell ref="A2:D2"/>
    <mergeCell ref="A3:D3"/>
    <mergeCell ref="A4:D4"/>
    <mergeCell ref="A5:D5"/>
    <mergeCell ref="A6:D6"/>
    <mergeCell ref="A14:A15"/>
    <mergeCell ref="B14:C14"/>
    <mergeCell ref="D14:D15"/>
    <mergeCell ref="A10:C10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2020-04-07T12:38:55Z</cp:lastPrinted>
  <dcterms:created xsi:type="dcterms:W3CDTF">2011-10-10T13:40:01Z</dcterms:created>
  <dcterms:modified xsi:type="dcterms:W3CDTF">2022-05-16T06:30:54Z</dcterms:modified>
</cp:coreProperties>
</file>