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отчет за 2020 год\"/>
    </mc:Choice>
  </mc:AlternateContent>
  <xr:revisionPtr revIDLastSave="0" documentId="13_ncr:1_{B0DB39BA-6EA7-48FB-A98B-903DA4A98817}" xr6:coauthVersionLast="45" xr6:coauthVersionMax="45" xr10:uidLastSave="{00000000-0000-0000-0000-000000000000}"/>
  <bookViews>
    <workbookView xWindow="-120" yWindow="-120" windowWidth="25440" windowHeight="15390" xr2:uid="{B9AF0DB6-EFAF-4669-B4E2-9A25CBA6E429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02" i="1" l="1"/>
  <c r="G403" i="1"/>
  <c r="G384" i="1"/>
  <c r="H324" i="1"/>
  <c r="G324" i="1"/>
  <c r="H226" i="1"/>
  <c r="H229" i="1"/>
  <c r="H225" i="1" l="1"/>
  <c r="H115" i="1" s="1"/>
  <c r="H203" i="1"/>
  <c r="H204" i="1"/>
  <c r="H116" i="1"/>
  <c r="H139" i="1"/>
  <c r="H117" i="1"/>
  <c r="H54" i="1"/>
  <c r="H43" i="1"/>
  <c r="H24" i="1"/>
  <c r="H8" i="1" s="1"/>
  <c r="H25" i="1"/>
  <c r="H10" i="1"/>
  <c r="H267" i="1"/>
  <c r="H278" i="1"/>
  <c r="H296" i="1"/>
  <c r="H279" i="1" s="1"/>
  <c r="H7" i="1" l="1"/>
  <c r="G133" i="1" l="1"/>
  <c r="G144" i="1"/>
  <c r="G117" i="1" l="1"/>
  <c r="G181" i="1"/>
  <c r="G190" i="1"/>
  <c r="G194" i="1"/>
  <c r="G203" i="1"/>
  <c r="G204" i="1"/>
  <c r="G212" i="1"/>
  <c r="G229" i="1"/>
  <c r="G226" i="1" s="1"/>
  <c r="G225" i="1" s="1"/>
  <c r="G244" i="1"/>
  <c r="G239" i="1" s="1"/>
  <c r="G238" i="1" s="1"/>
  <c r="G237" i="1" s="1"/>
  <c r="G316" i="1"/>
  <c r="G310" i="1" s="1"/>
  <c r="G309" i="1" s="1"/>
  <c r="G298" i="1" s="1"/>
  <c r="G335" i="1"/>
  <c r="G334" i="1" s="1"/>
  <c r="G333" i="1" s="1"/>
  <c r="G81" i="1"/>
  <c r="G80" i="1" s="1"/>
  <c r="G68" i="1"/>
  <c r="G67" i="1" s="1"/>
  <c r="G62" i="1"/>
  <c r="G59" i="1" s="1"/>
  <c r="G54" i="1" s="1"/>
  <c r="G47" i="1"/>
  <c r="G43" i="1" s="1"/>
  <c r="G42" i="1" s="1"/>
  <c r="G29" i="1"/>
  <c r="G16" i="1"/>
  <c r="G10" i="1" s="1"/>
  <c r="G383" i="1" l="1"/>
  <c r="G139" i="1"/>
  <c r="G116" i="1"/>
  <c r="G25" i="1"/>
  <c r="G66" i="1"/>
  <c r="G382" i="1" l="1"/>
  <c r="G115" i="1"/>
  <c r="G24" i="1"/>
  <c r="G381" i="1" l="1"/>
  <c r="G8" i="1"/>
  <c r="G7" i="1" l="1"/>
  <c r="I7" i="1" s="1"/>
</calcChain>
</file>

<file path=xl/sharedStrings.xml><?xml version="1.0" encoding="utf-8"?>
<sst xmlns="http://schemas.openxmlformats.org/spreadsheetml/2006/main" count="1891" uniqueCount="416">
  <si>
    <t>рублей</t>
  </si>
  <si>
    <t>Наименование</t>
  </si>
  <si>
    <t>ЦСР</t>
  </si>
  <si>
    <t>ВР</t>
  </si>
  <si>
    <t>ИТОГО  РАСХОДОВ  ПО  МУНИЦИПАЛЬНЫМ  ПРОГРАММАМ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</si>
  <si>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</si>
  <si>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>01 0</t>
  </si>
  <si>
    <t>00</t>
  </si>
  <si>
    <t>00000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</si>
  <si>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</si>
  <si>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01 1</t>
  </si>
  <si>
    <t>Основное мероприятие "Организация культурно-досуговой деятельности"</t>
  </si>
  <si>
    <t>01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</si>
  <si>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</si>
  <si>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 xml:space="preserve">01 </t>
  </si>
  <si>
    <t>13350</t>
  </si>
  <si>
    <t>Закупка товаров, работ и услуг для обеспечения государственных (муниципальных) нужд</t>
  </si>
  <si>
    <t>200</t>
  </si>
  <si>
    <t>Социальное обеспечение и иные выплаты населению</t>
  </si>
  <si>
    <t>300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</si>
  <si>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</si>
  <si>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</si>
  <si>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Расходы на обеспечение деятельности (оказание услуг) муниципальных учреждений</t>
  </si>
  <si>
    <t>С1401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</si>
  <si>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</si>
  <si>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</si>
  <si>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</si>
  <si>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800</t>
  </si>
  <si>
    <t xml:space="preserve">Резервный фонд местной администрации </t>
  </si>
  <si>
    <t>С1403</t>
  </si>
  <si>
    <t>Обеспечение проведения капитального ремонта учреждений культуры районов и поселений</t>
  </si>
  <si>
    <t>S3320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</si>
  <si>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</si>
  <si>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 xml:space="preserve">01 2 </t>
  </si>
  <si>
    <t>Основное мероприятие "Развитие библиотечного дела"</t>
  </si>
  <si>
    <t>01 2</t>
  </si>
  <si>
    <t>Основное мероприятие "Сохранение объектов культурного наследия"</t>
  </si>
  <si>
    <t>02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</si>
  <si>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</si>
  <si>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</si>
  <si>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Межбюджетные трансферты</t>
  </si>
  <si>
    <t>500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</si>
  <si>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</si>
  <si>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</si>
  <si>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Проведение мероприятий в области культуры</t>
  </si>
  <si>
    <t>С1463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</si>
  <si>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</si>
  <si>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>01 3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</si>
  <si>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</si>
  <si>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</si>
  <si>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>13070</t>
  </si>
  <si>
    <t>Расходы на проведение капитального ремонта муниципальных образовательных организаций</t>
  </si>
  <si>
    <t>С1410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</si>
  <si>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</si>
  <si>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01 4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</si>
  <si>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</si>
  <si>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Обеспечение деятельности и выполнение функций органов местного самоуправления</t>
  </si>
  <si>
    <t>С1402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</si>
  <si>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</si>
  <si>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</si>
  <si>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 xml:space="preserve">02 </t>
  </si>
  <si>
    <t>13340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</si>
  <si>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</si>
  <si>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02 0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</si>
  <si>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</si>
  <si>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>02 1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</si>
  <si>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</si>
  <si>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</si>
  <si>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13200</t>
  </si>
  <si>
    <t>Предоставление субсидий бюджетным, автономным учреждениям и иным некоммерческим организациям</t>
  </si>
  <si>
    <t>Содержание работников, осуществляющих переданные государственные полномочия в сфере социальной защиты населения</t>
  </si>
  <si>
    <t>13220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</si>
  <si>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</si>
  <si>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13221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</si>
  <si>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</si>
  <si>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>02 2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</si>
  <si>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</si>
  <si>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</si>
  <si>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</si>
  <si>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Меры социальной поддержки реабилитированных лиц и лиц, признанных пострадавшими от политических репрессий</t>
  </si>
  <si>
    <t>11170</t>
  </si>
  <si>
    <t>Социальная поддержка отдельным категориям граждан по обеспечению продовольственными товарами</t>
  </si>
  <si>
    <t>11180</t>
  </si>
  <si>
    <t>Меры социальной поддержки ветеранов труда</t>
  </si>
  <si>
    <t>13150</t>
  </si>
  <si>
    <t>Меры социальной поддержки тружеников тыла</t>
  </si>
  <si>
    <t>13160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</si>
  <si>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</si>
  <si>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</si>
  <si>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Ежемесячная выплата на детей в возрасте от трех до семи лет включительно</t>
  </si>
  <si>
    <t>R3020</t>
  </si>
  <si>
    <t>Ежемесячная выплата на детей в возрасте от трех до семи лет включительно, за счет средств областного бюджета</t>
  </si>
  <si>
    <t>R3021</t>
  </si>
  <si>
    <t xml:space="preserve">Выплата пенсий за выслугу лет и доплат к пенсиям муниципальных служащих </t>
  </si>
  <si>
    <t>С1445</t>
  </si>
  <si>
    <t>Осуществление мер по улучшению положения и качества жизни граждан</t>
  </si>
  <si>
    <t>С1473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</si>
  <si>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</si>
  <si>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>02 3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</si>
  <si>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</si>
  <si>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</si>
  <si>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13170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</si>
  <si>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</si>
  <si>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13190</t>
  </si>
  <si>
    <t>Мероприятия в области улучшения демографической ситуации, совершенствования социальной поддержки семьи и детей</t>
  </si>
  <si>
    <t>С1474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</si>
  <si>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</si>
  <si>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 xml:space="preserve">03 0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</si>
  <si>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</si>
  <si>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>03 1</t>
  </si>
  <si>
    <t>Основное мероприятие "Развитие дошкольного образования"</t>
  </si>
  <si>
    <t>Выплата компенсации части родительской платы</t>
  </si>
  <si>
    <t>13000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</si>
  <si>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</si>
  <si>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13030</t>
  </si>
  <si>
    <t xml:space="preserve">Проведение капитального ремонта муниципальных образовательных организаций </t>
  </si>
  <si>
    <t>13050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</si>
  <si>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</si>
  <si>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</si>
  <si>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</si>
  <si>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</si>
  <si>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</si>
  <si>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</si>
  <si>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Основное мероприятие "Развитие общего образования"</t>
  </si>
  <si>
    <t>Приобретение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</si>
  <si>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12762</t>
  </si>
  <si>
    <t>Реализация мероприятий, направленных на предотвращение распространения новой коронавирусной инфекции в муниципальных общеобразовательных организациях</t>
  </si>
  <si>
    <t>12763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</si>
  <si>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</si>
  <si>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13040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</si>
  <si>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</si>
  <si>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</si>
  <si>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</si>
  <si>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13090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</si>
  <si>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</si>
  <si>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</si>
  <si>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</si>
  <si>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</si>
  <si>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</si>
  <si>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</si>
  <si>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</si>
  <si>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</si>
  <si>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>Обеспечение проведения капитального ремонта муниципальных образовательных организаций</t>
  </si>
  <si>
    <t>S3050</t>
  </si>
  <si>
    <t>Мероприятия по приобретению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</si>
  <si>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S2762</t>
  </si>
  <si>
    <t>Мероприятия, направленные на предотвращение распространения новой коронавирусной инфекции в муниципальных общеобразовательных организациях</t>
  </si>
  <si>
    <t>S2763</t>
  </si>
  <si>
    <t>S3080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</si>
  <si>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</si>
  <si>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S3090</t>
  </si>
  <si>
    <t>С1409</t>
  </si>
  <si>
    <t>Расходы на приобретение оборудования для школьных столовых</t>
  </si>
  <si>
    <t>С1411</t>
  </si>
  <si>
    <t>Расходы на мероприятия по организации питания обучающихся муниципальных образовательных организаций</t>
  </si>
  <si>
    <t>С1412</t>
  </si>
  <si>
    <t>Региональный проект "Современная школа"</t>
  </si>
  <si>
    <t>Е1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</si>
  <si>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</si>
  <si>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51690</t>
  </si>
  <si>
    <t>Региональный проект "Цифровая образовательная среда"</t>
  </si>
  <si>
    <t>Е4</t>
  </si>
  <si>
    <t xml:space="preserve">Внедрение целевой модели цифровой образовательной среды в общеобразовательных организациях </t>
  </si>
  <si>
    <t>52100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</si>
  <si>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</si>
  <si>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>03 2</t>
  </si>
  <si>
    <t>Основное мероприятие "Обеспечение сохранения и развития системы дополнительного образования"</t>
  </si>
  <si>
    <t>Региональный проект "Успех каждого ребенка"</t>
  </si>
  <si>
    <t>Е2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</si>
  <si>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</si>
  <si>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54910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</si>
  <si>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</si>
  <si>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03 3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</si>
  <si>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</si>
  <si>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</si>
  <si>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</si>
  <si>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</si>
  <si>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03 4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</si>
  <si>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</si>
  <si>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</si>
  <si>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</si>
  <si>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</si>
  <si>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</si>
  <si>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 xml:space="preserve">04 0 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</si>
  <si>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</si>
  <si>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04 1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</si>
  <si>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</si>
  <si>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Мероприятия в области земельных отношений</t>
  </si>
  <si>
    <t>С1468</t>
  </si>
  <si>
    <t>Содержание муниципального имущества</t>
  </si>
  <si>
    <t>С1488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</si>
  <si>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</si>
  <si>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 xml:space="preserve">05 0 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</si>
  <si>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</si>
  <si>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05 1</t>
  </si>
  <si>
    <t>Основное мероприятие "Проведение эффективной энергосберегающей политики в Поныровском районе Курской области"</t>
  </si>
  <si>
    <t xml:space="preserve">Мероприятия в области энергосбережения </t>
  </si>
  <si>
    <t>С1434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</si>
  <si>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</si>
  <si>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 xml:space="preserve">06 0 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</si>
  <si>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</si>
  <si>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06 1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</si>
  <si>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</si>
  <si>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Создание  объектов водоснабжения муниципальной собственности, не относящихся к объектам капитального строительства</t>
  </si>
  <si>
    <t>13420</t>
  </si>
  <si>
    <t>Проведение текущего ремонта объектов водоснабжения муниципальной собственности</t>
  </si>
  <si>
    <t>13430</t>
  </si>
  <si>
    <t>Иные межбюджетные трансферты на осуществление полномочий по обеспечению населения экологически чистой питьевой водой</t>
  </si>
  <si>
    <t>П1427</t>
  </si>
  <si>
    <t>Мероприятия по сбору и транспортированию твердых коммунальных  отходов</t>
  </si>
  <si>
    <t>С1457</t>
  </si>
  <si>
    <t>Капитальные вложения в объекты государственной (муниципальной) собственности</t>
  </si>
  <si>
    <t>400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</si>
  <si>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</si>
  <si>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</si>
  <si>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Мероприятия, связанные с проведением текущего ремонта объектов водоснабжения муниципальной собственности</t>
  </si>
  <si>
    <t>S3430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</si>
  <si>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</si>
  <si>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 xml:space="preserve">07 0 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</si>
  <si>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</si>
  <si>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07 1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</si>
  <si>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</si>
  <si>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Мероприятия по капитальному ремонту муниципального жилищного фонда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</si>
  <si>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</si>
  <si>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</si>
  <si>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</si>
  <si>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</si>
  <si>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</si>
  <si>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</si>
  <si>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07 2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</si>
  <si>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</si>
  <si>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Реализация мероприятий по обеспечению жильем молодых семей</t>
  </si>
  <si>
    <t>L4970</t>
  </si>
  <si>
    <t xml:space="preserve">Государственная поддержка молодых семей в улучшении жилищных условий </t>
  </si>
  <si>
    <t>R0200</t>
  </si>
  <si>
    <t>Развитие социальной и инженерной инфраструктуры муниципальных образований Курской области</t>
  </si>
  <si>
    <t>11500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</si>
  <si>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</si>
  <si>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</si>
  <si>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</si>
  <si>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13600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</si>
  <si>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</si>
  <si>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S3600</t>
  </si>
  <si>
    <t>Мероприятия по  разработке документов территориального планирования и градостроительного зонирования</t>
  </si>
  <si>
    <t>С1416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</si>
  <si>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</si>
  <si>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 xml:space="preserve">08 0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</si>
  <si>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</si>
  <si>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>08 1</t>
  </si>
  <si>
    <t>Основное мероприятие "Формирование условий для вовлечения молодежи в социальную практику"</t>
  </si>
  <si>
    <t>Реализация мероприятий в сфере молодежной политики</t>
  </si>
  <si>
    <t>С1414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</si>
  <si>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</si>
  <si>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08 2</t>
  </si>
  <si>
    <t>Основное мероприятие "Совершенствование системы физического воспитания для различных групп и категорий населения"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</si>
  <si>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</si>
  <si>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С1406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</si>
  <si>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</si>
  <si>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08 3</t>
  </si>
  <si>
    <t>Основное мероприятие "Создание условий для организации оздоровления и отдыха детей Поныровского района Курской области"</t>
  </si>
  <si>
    <t xml:space="preserve">Организация отдыха детей в каникулярное время </t>
  </si>
  <si>
    <t>13540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</si>
  <si>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</si>
  <si>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</si>
  <si>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</si>
  <si>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С1458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</si>
  <si>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</si>
  <si>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 xml:space="preserve">09 0 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</si>
  <si>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</si>
  <si>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</si>
  <si>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</si>
  <si>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Мероприятия, направленные на развитие муниципальной службы</t>
  </si>
  <si>
    <t>С1437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</si>
  <si>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</si>
  <si>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</si>
  <si>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</si>
  <si>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10 1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</si>
  <si>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</si>
  <si>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Осуществление отдельных государственных полномочий в сфере архивного дела</t>
  </si>
  <si>
    <t>13360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</si>
  <si>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</si>
  <si>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</si>
  <si>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</si>
  <si>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</si>
  <si>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</si>
  <si>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</si>
  <si>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11 0 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</si>
  <si>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</si>
  <si>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11 1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</si>
  <si>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</si>
  <si>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Проектирование, строительство, реконструкция, 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</si>
  <si>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13370</t>
  </si>
  <si>
    <t>13390</t>
  </si>
  <si>
    <t>Мероприятия по развитию транспортной инфраструктуры на сельских территориях</t>
  </si>
  <si>
    <t>L3720</t>
  </si>
  <si>
    <t>Реализация мероприятий, направленных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</si>
  <si>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S3370</t>
  </si>
  <si>
    <t>S3390</t>
  </si>
  <si>
    <t>Реализация проекта "Народный бюджет"</t>
  </si>
  <si>
    <t>13604</t>
  </si>
  <si>
    <t>Мероприятия по реализации проекта "Народный бюджет"</t>
  </si>
  <si>
    <t>S3604</t>
  </si>
  <si>
    <t>Межевание автомобильных дорог общего пользования местного значения, проведение кадастровых работ</t>
  </si>
  <si>
    <t>С1425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</si>
  <si>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</si>
  <si>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</si>
  <si>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</si>
  <si>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</si>
  <si>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 xml:space="preserve">Строительство (реконструкция) автомобильных дорог общего пользования местного значения </t>
  </si>
  <si>
    <t>С1423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</si>
  <si>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</si>
  <si>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11 2</t>
  </si>
  <si>
    <t>Основное мероприятие "Обеспечение функционирования автотранспортной отрасли в Поныровском районе Курской области"</t>
  </si>
  <si>
    <t>Отдельные мероприятия  по другим видам транспорта</t>
  </si>
  <si>
    <t>С1426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</si>
  <si>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</si>
  <si>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11 3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</si>
  <si>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</si>
  <si>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Обеспечение безопасности дорожного движения на автомобильных дорогах местного значения</t>
  </si>
  <si>
    <t>С1459</t>
  </si>
  <si>
    <t xml:space="preserve">Разработка комплексных  схем организации дорожного движения        </t>
  </si>
  <si>
    <t>С1601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</si>
  <si>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</si>
  <si>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 xml:space="preserve">12 0 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</si>
  <si>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</si>
  <si>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12 1</t>
  </si>
  <si>
    <t>Основное мероприятие "Обеспечение общественной  и личной безопасности граждан на территории Поныровского района"</t>
  </si>
  <si>
    <t>Реализация мероприятий направленных на обеспечение правопорядка на территории муниципального образования</t>
  </si>
  <si>
    <t>С1435</t>
  </si>
  <si>
    <t>Создание комплексной системы мер по профилактике потребления наркотиков</t>
  </si>
  <si>
    <t>С1486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</si>
  <si>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</si>
  <si>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12 2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</si>
  <si>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</si>
  <si>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</si>
  <si>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13180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</si>
  <si>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</si>
  <si>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13480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</si>
  <si>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</si>
  <si>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13 0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</si>
  <si>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</si>
  <si>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</si>
  <si>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</si>
  <si>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</si>
  <si>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</si>
  <si>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</si>
  <si>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13 2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</si>
  <si>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</si>
  <si>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Осуществление мероприятий в целях обеспечения пожарной безопасности</t>
  </si>
  <si>
    <t>С1478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</si>
  <si>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</si>
  <si>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>П1460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</si>
  <si>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</si>
  <si>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</si>
  <si>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</si>
  <si>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</si>
  <si>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</si>
  <si>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</si>
  <si>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>14 0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</si>
  <si>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</si>
  <si>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14 2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</si>
  <si>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</si>
  <si>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</si>
  <si>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</si>
  <si>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</si>
  <si>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04</t>
  </si>
  <si>
    <t>Оказание финансовой поддержки бюджетам поселений на обеспечение мероприятий по решению вопросов местного значения</t>
  </si>
  <si>
    <t>П1499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</si>
  <si>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</si>
  <si>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14 3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</si>
  <si>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</si>
  <si>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Муниципальная программа Поныровского района Курской области «Развитие экономики Поныровского района Курской области»</t>
  </si>
  <si>
    <t>15 0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</si>
  <si>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</si>
  <si>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15 1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</si>
  <si>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</si>
  <si>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</si>
  <si>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</si>
  <si>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</si>
  <si>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</si>
  <si>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</si>
  <si>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</si>
  <si>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</si>
  <si>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Поддержка малого и среднего предпринимательства, включая крестьянские (фермерские) хозяйства</t>
  </si>
  <si>
    <t>L0640</t>
  </si>
  <si>
    <t>Муниципальная  программа  Поныровского района Курской области «Комплексное развитие сельских территорий Поныровского района Курской области»</t>
  </si>
  <si>
    <t>16 0</t>
  </si>
  <si>
    <t>Подпрограмма «Создание и развитие инфраструктуры на сельских территориях» муниципальной  программы  Поныровского района Курской области «Комплексное развитие сельских территорий Поныровского района Курской области»</t>
  </si>
  <si>
    <t>16 1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</si>
  <si>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</si>
  <si>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L5670</t>
  </si>
  <si>
    <t>Устойчивое развитие сельских территорий</t>
  </si>
  <si>
    <t>R5671</t>
  </si>
  <si>
    <t>Мероприятия, направленные на устойчивое развитие сельских территорий</t>
  </si>
  <si>
    <t>S5671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</si>
  <si>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</si>
  <si>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П1417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</si>
  <si>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</si>
  <si>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17 0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</si>
  <si>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</si>
  <si>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</si>
  <si>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</si>
  <si>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</si>
  <si>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</si>
  <si>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</si>
  <si>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17 2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</si>
  <si>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</si>
  <si>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 xml:space="preserve">Осуществление отдельных государственных полномочий в сфере трудовых отношений
</t>
  </si>
  <si>
    <t>13310</t>
  </si>
  <si>
    <t>Утверждено решением о бюджете (с учетом изменений)</t>
  </si>
  <si>
    <t>Исполнено</t>
  </si>
  <si>
    <t>% исполнения</t>
  </si>
  <si>
    <t>Утверждено сводной бюджетной росписью по состоянию на 31.12.2020 года</t>
  </si>
  <si>
    <t xml:space="preserve">И Н Ф О Р М А Ц И Я </t>
  </si>
  <si>
    <t xml:space="preserve"> об исполнении муниципальных программ Поныровского района Курской области </t>
  </si>
  <si>
    <t>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</si>
</sst>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horizontal="center" vertical="center"/>
    </xf>
    <xf numFmtId="3" fontId="0" fillId="0" borderId="0" xfId="0" applyNumberFormat="1" applyAlignment="1">
      <alignment horizontal="right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left" vertical="top" wrapText="1"/>
    </xf>
    <xf numFmtId="49" fontId="2" fillId="3" borderId="5" xfId="0" applyNumberFormat="1" applyFont="1" applyFill="1" applyBorder="1" applyAlignment="1">
      <alignment horizontal="right" vertical="center"/>
    </xf>
    <xf numFmtId="49" fontId="2" fillId="3" borderId="8" xfId="0" applyNumberFormat="1" applyFont="1" applyFill="1" applyBorder="1" applyAlignment="1">
      <alignment horizontal="right" vertical="center"/>
    </xf>
    <xf numFmtId="49" fontId="2" fillId="3" borderId="6" xfId="0" applyNumberFormat="1" applyFont="1" applyFill="1" applyBorder="1" applyAlignment="1">
      <alignment horizontal="left" vertical="center"/>
    </xf>
    <xf numFmtId="49" fontId="2" fillId="3" borderId="7" xfId="0" applyNumberFormat="1" applyFont="1" applyFill="1" applyBorder="1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top" wrapText="1"/>
    </xf>
    <xf numFmtId="49" fontId="4" fillId="4" borderId="5" xfId="0" applyNumberFormat="1" applyFont="1" applyFill="1" applyBorder="1" applyAlignment="1">
      <alignment horizontal="right" vertical="center"/>
    </xf>
    <xf numFmtId="49" fontId="4" fillId="4" borderId="8" xfId="0" applyNumberFormat="1" applyFont="1" applyFill="1" applyBorder="1" applyAlignment="1">
      <alignment horizontal="left" vertical="center"/>
    </xf>
    <xf numFmtId="49" fontId="4" fillId="4" borderId="6" xfId="0" applyNumberFormat="1" applyFont="1" applyFill="1" applyBorder="1" applyAlignment="1">
      <alignment horizontal="left" vertical="center"/>
    </xf>
    <xf numFmtId="49" fontId="4" fillId="4" borderId="1" xfId="0" applyNumberFormat="1" applyFont="1" applyFill="1" applyBorder="1" applyAlignment="1">
      <alignment horizontal="center" vertical="center"/>
    </xf>
    <xf numFmtId="3" fontId="4" fillId="4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top" wrapText="1"/>
    </xf>
    <xf numFmtId="49" fontId="4" fillId="5" borderId="5" xfId="0" applyNumberFormat="1" applyFont="1" applyFill="1" applyBorder="1" applyAlignment="1">
      <alignment horizontal="right" vertical="center"/>
    </xf>
    <xf numFmtId="49" fontId="4" fillId="5" borderId="8" xfId="0" applyNumberFormat="1" applyFont="1" applyFill="1" applyBorder="1" applyAlignment="1">
      <alignment horizontal="right" vertical="center"/>
    </xf>
    <xf numFmtId="49" fontId="4" fillId="5" borderId="6" xfId="0" applyNumberFormat="1" applyFont="1" applyFill="1" applyBorder="1" applyAlignment="1">
      <alignment horizontal="left" vertical="center"/>
    </xf>
    <xf numFmtId="49" fontId="4" fillId="5" borderId="9" xfId="0" applyNumberFormat="1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top" wrapText="1"/>
    </xf>
    <xf numFmtId="49" fontId="3" fillId="6" borderId="5" xfId="0" applyNumberFormat="1" applyFont="1" applyFill="1" applyBorder="1" applyAlignment="1">
      <alignment horizontal="right" vertical="center"/>
    </xf>
    <xf numFmtId="49" fontId="3" fillId="6" borderId="8" xfId="0" applyNumberFormat="1" applyFont="1" applyFill="1" applyBorder="1" applyAlignment="1">
      <alignment horizontal="right" vertical="center"/>
    </xf>
    <xf numFmtId="49" fontId="3" fillId="6" borderId="6" xfId="0" applyNumberFormat="1" applyFont="1" applyFill="1" applyBorder="1" applyAlignment="1">
      <alignment horizontal="left" vertical="center"/>
    </xf>
    <xf numFmtId="49" fontId="3" fillId="6" borderId="9" xfId="0" applyNumberFormat="1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left" vertical="top" wrapText="1"/>
    </xf>
    <xf numFmtId="49" fontId="3" fillId="7" borderId="5" xfId="0" applyNumberFormat="1" applyFont="1" applyFill="1" applyBorder="1" applyAlignment="1">
      <alignment horizontal="right" vertical="center"/>
    </xf>
    <xf numFmtId="49" fontId="3" fillId="7" borderId="8" xfId="0" applyNumberFormat="1" applyFont="1" applyFill="1" applyBorder="1" applyAlignment="1">
      <alignment horizontal="right" vertical="center"/>
    </xf>
    <xf numFmtId="49" fontId="3" fillId="7" borderId="6" xfId="0" applyNumberFormat="1" applyFont="1" applyFill="1" applyBorder="1" applyAlignment="1">
      <alignment horizontal="left" vertical="center"/>
    </xf>
    <xf numFmtId="49" fontId="3" fillId="7" borderId="9" xfId="0" applyNumberFormat="1" applyFont="1" applyFill="1" applyBorder="1" applyAlignment="1">
      <alignment horizontal="center" vertical="center"/>
    </xf>
    <xf numFmtId="3" fontId="3" fillId="7" borderId="1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horizontal="left" vertical="top" wrapText="1"/>
    </xf>
    <xf numFmtId="49" fontId="3" fillId="6" borderId="5" xfId="0" applyNumberFormat="1" applyFont="1" applyFill="1" applyBorder="1" applyAlignment="1">
      <alignment horizontal="left" vertical="center"/>
    </xf>
    <xf numFmtId="49" fontId="3" fillId="6" borderId="8" xfId="0" applyNumberFormat="1" applyFont="1" applyFill="1" applyBorder="1" applyAlignment="1">
      <alignment horizontal="left" vertical="center"/>
    </xf>
    <xf numFmtId="49" fontId="3" fillId="7" borderId="5" xfId="0" applyNumberFormat="1" applyFont="1" applyFill="1" applyBorder="1" applyAlignment="1">
      <alignment horizontal="left" vertical="center"/>
    </xf>
    <xf numFmtId="49" fontId="3" fillId="7" borderId="8" xfId="0" applyNumberFormat="1" applyFont="1" applyFill="1" applyBorder="1" applyAlignment="1">
      <alignment horizontal="left" vertical="center"/>
    </xf>
    <xf numFmtId="0" fontId="4" fillId="6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49" fontId="3" fillId="4" borderId="5" xfId="0" applyNumberFormat="1" applyFont="1" applyFill="1" applyBorder="1" applyAlignment="1">
      <alignment horizontal="left" vertical="center"/>
    </xf>
    <xf numFmtId="49" fontId="3" fillId="4" borderId="8" xfId="0" applyNumberFormat="1" applyFont="1" applyFill="1" applyBorder="1" applyAlignment="1">
      <alignment horizontal="right" vertical="center"/>
    </xf>
    <xf numFmtId="49" fontId="3" fillId="4" borderId="6" xfId="0" applyNumberFormat="1" applyFont="1" applyFill="1" applyBorder="1" applyAlignment="1">
      <alignment horizontal="left" vertical="center"/>
    </xf>
    <xf numFmtId="49" fontId="3" fillId="4" borderId="9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top" wrapText="1"/>
    </xf>
    <xf numFmtId="49" fontId="3" fillId="5" borderId="5" xfId="0" applyNumberFormat="1" applyFont="1" applyFill="1" applyBorder="1" applyAlignment="1">
      <alignment horizontal="right" vertical="center"/>
    </xf>
    <xf numFmtId="49" fontId="3" fillId="5" borderId="8" xfId="0" applyNumberFormat="1" applyFont="1" applyFill="1" applyBorder="1" applyAlignment="1">
      <alignment horizontal="right" vertical="center"/>
    </xf>
    <xf numFmtId="49" fontId="3" fillId="5" borderId="6" xfId="0" applyNumberFormat="1" applyFont="1" applyFill="1" applyBorder="1" applyAlignment="1">
      <alignment horizontal="left" vertical="center"/>
    </xf>
    <xf numFmtId="49" fontId="3" fillId="5" borderId="9" xfId="0" applyNumberFormat="1" applyFont="1" applyFill="1" applyBorder="1" applyAlignment="1">
      <alignment horizontal="center" vertical="center"/>
    </xf>
    <xf numFmtId="3" fontId="3" fillId="5" borderId="1" xfId="0" applyNumberFormat="1" applyFont="1" applyFill="1" applyBorder="1" applyAlignment="1">
      <alignment horizontal="center" vertical="center"/>
    </xf>
    <xf numFmtId="49" fontId="3" fillId="5" borderId="5" xfId="0" applyNumberFormat="1" applyFont="1" applyFill="1" applyBorder="1" applyAlignment="1">
      <alignment horizontal="left" vertical="center"/>
    </xf>
    <xf numFmtId="49" fontId="3" fillId="5" borderId="8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7" borderId="0" xfId="0" applyFill="1"/>
    <xf numFmtId="0" fontId="3" fillId="5" borderId="1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horizontal="right" vertical="center" wrapText="1"/>
    </xf>
    <xf numFmtId="0" fontId="3" fillId="5" borderId="12" xfId="0" applyFont="1" applyFill="1" applyBorder="1" applyAlignment="1">
      <alignment horizontal="right" vertical="center" wrapText="1"/>
    </xf>
    <xf numFmtId="49" fontId="3" fillId="5" borderId="7" xfId="0" applyNumberFormat="1" applyFont="1" applyFill="1" applyBorder="1" applyAlignment="1">
      <alignment horizontal="lef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top" wrapText="1"/>
    </xf>
    <xf numFmtId="0" fontId="3" fillId="6" borderId="11" xfId="0" applyFont="1" applyFill="1" applyBorder="1" applyAlignment="1">
      <alignment horizontal="right" vertical="center"/>
    </xf>
    <xf numFmtId="0" fontId="3" fillId="6" borderId="12" xfId="0" applyFont="1" applyFill="1" applyBorder="1" applyAlignment="1">
      <alignment horizontal="right" vertical="center"/>
    </xf>
    <xf numFmtId="49" fontId="3" fillId="6" borderId="7" xfId="0" applyNumberFormat="1" applyFont="1" applyFill="1" applyBorder="1" applyAlignment="1">
      <alignment horizontal="left" vertical="center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3" fillId="7" borderId="11" xfId="0" applyFont="1" applyFill="1" applyBorder="1" applyAlignment="1">
      <alignment horizontal="right" vertical="center"/>
    </xf>
    <xf numFmtId="0" fontId="3" fillId="7" borderId="12" xfId="0" applyFont="1" applyFill="1" applyBorder="1" applyAlignment="1">
      <alignment horizontal="right" vertical="center"/>
    </xf>
    <xf numFmtId="0" fontId="3" fillId="7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0" fontId="3" fillId="6" borderId="11" xfId="0" applyFont="1" applyFill="1" applyBorder="1" applyAlignment="1">
      <alignment horizontal="left" vertical="center" wrapText="1"/>
    </xf>
    <xf numFmtId="0" fontId="3" fillId="6" borderId="12" xfId="0" applyFont="1" applyFill="1" applyBorder="1" applyAlignment="1">
      <alignment horizontal="left" vertical="center" wrapText="1"/>
    </xf>
    <xf numFmtId="49" fontId="3" fillId="6" borderId="6" xfId="0" applyNumberFormat="1" applyFont="1" applyFill="1" applyBorder="1" applyAlignment="1">
      <alignment horizontal="left" vertical="center" wrapText="1"/>
    </xf>
    <xf numFmtId="0" fontId="3" fillId="7" borderId="11" xfId="0" applyFont="1" applyFill="1" applyBorder="1" applyAlignment="1">
      <alignment horizontal="left" vertical="center" wrapText="1"/>
    </xf>
    <xf numFmtId="0" fontId="3" fillId="7" borderId="12" xfId="0" applyFont="1" applyFill="1" applyBorder="1" applyAlignment="1">
      <alignment horizontal="left" vertical="center" wrapText="1"/>
    </xf>
    <xf numFmtId="49" fontId="3" fillId="7" borderId="6" xfId="0" applyNumberFormat="1" applyFont="1" applyFill="1" applyBorder="1" applyAlignment="1">
      <alignment horizontal="left" vertical="center" wrapText="1"/>
    </xf>
    <xf numFmtId="49" fontId="3" fillId="7" borderId="7" xfId="0" applyNumberFormat="1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vertical="top" wrapText="1"/>
    </xf>
    <xf numFmtId="49" fontId="3" fillId="4" borderId="5" xfId="0" applyNumberFormat="1" applyFont="1" applyFill="1" applyBorder="1" applyAlignment="1">
      <alignment horizontal="right" vertical="center" wrapText="1"/>
    </xf>
    <xf numFmtId="49" fontId="3" fillId="4" borderId="8" xfId="0" applyNumberFormat="1" applyFont="1" applyFill="1" applyBorder="1" applyAlignment="1">
      <alignment horizontal="right" vertical="center" wrapText="1"/>
    </xf>
    <xf numFmtId="49" fontId="3" fillId="4" borderId="6" xfId="0" applyNumberFormat="1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top" wrapText="1"/>
    </xf>
    <xf numFmtId="49" fontId="3" fillId="5" borderId="5" xfId="0" applyNumberFormat="1" applyFont="1" applyFill="1" applyBorder="1" applyAlignment="1">
      <alignment horizontal="left" vertical="center" wrapText="1"/>
    </xf>
    <xf numFmtId="49" fontId="3" fillId="5" borderId="8" xfId="0" applyNumberFormat="1" applyFont="1" applyFill="1" applyBorder="1" applyAlignment="1">
      <alignment horizontal="left" vertical="center" wrapText="1"/>
    </xf>
    <xf numFmtId="49" fontId="3" fillId="5" borderId="6" xfId="0" applyNumberFormat="1" applyFont="1" applyFill="1" applyBorder="1" applyAlignment="1">
      <alignment horizontal="left" vertical="center" wrapText="1"/>
    </xf>
    <xf numFmtId="49" fontId="3" fillId="6" borderId="5" xfId="0" applyNumberFormat="1" applyFont="1" applyFill="1" applyBorder="1" applyAlignment="1">
      <alignment horizontal="left" vertical="center" wrapText="1"/>
    </xf>
    <xf numFmtId="49" fontId="3" fillId="6" borderId="8" xfId="0" applyNumberFormat="1" applyFont="1" applyFill="1" applyBorder="1" applyAlignment="1">
      <alignment horizontal="left" vertical="center" wrapText="1"/>
    </xf>
    <xf numFmtId="0" fontId="3" fillId="7" borderId="1" xfId="0" applyFont="1" applyFill="1" applyBorder="1" applyAlignment="1">
      <alignment vertical="top" wrapText="1"/>
    </xf>
    <xf numFmtId="49" fontId="3" fillId="7" borderId="5" xfId="0" applyNumberFormat="1" applyFont="1" applyFill="1" applyBorder="1" applyAlignment="1">
      <alignment horizontal="left" vertical="center" wrapText="1"/>
    </xf>
    <xf numFmtId="49" fontId="3" fillId="7" borderId="8" xfId="0" applyNumberFormat="1" applyFont="1" applyFill="1" applyBorder="1" applyAlignment="1">
      <alignment horizontal="left" vertical="center" wrapText="1"/>
    </xf>
    <xf numFmtId="49" fontId="3" fillId="5" borderId="5" xfId="0" applyNumberFormat="1" applyFont="1" applyFill="1" applyBorder="1" applyAlignment="1">
      <alignment horizontal="right" vertical="center" wrapText="1"/>
    </xf>
    <xf numFmtId="49" fontId="3" fillId="5" borderId="8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left" vertical="top" wrapText="1"/>
    </xf>
    <xf numFmtId="49" fontId="2" fillId="3" borderId="5" xfId="0" applyNumberFormat="1" applyFont="1" applyFill="1" applyBorder="1" applyAlignment="1">
      <alignment horizontal="right" vertical="center" wrapText="1"/>
    </xf>
    <xf numFmtId="49" fontId="2" fillId="3" borderId="8" xfId="0" applyNumberFormat="1" applyFont="1" applyFill="1" applyBorder="1" applyAlignment="1">
      <alignment horizontal="right" vertical="center" wrapText="1"/>
    </xf>
    <xf numFmtId="49" fontId="2" fillId="3" borderId="6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right" vertical="center" wrapText="1"/>
    </xf>
    <xf numFmtId="49" fontId="3" fillId="6" borderId="8" xfId="0" applyNumberFormat="1" applyFont="1" applyFill="1" applyBorder="1" applyAlignment="1">
      <alignment horizontal="right" vertical="center" wrapText="1"/>
    </xf>
    <xf numFmtId="49" fontId="3" fillId="7" borderId="5" xfId="0" applyNumberFormat="1" applyFont="1" applyFill="1" applyBorder="1" applyAlignment="1">
      <alignment horizontal="right" vertical="center" wrapText="1"/>
    </xf>
    <xf numFmtId="49" fontId="3" fillId="7" borderId="8" xfId="0" applyNumberFormat="1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top" wrapText="1"/>
    </xf>
    <xf numFmtId="0" fontId="3" fillId="6" borderId="5" xfId="0" applyFont="1" applyFill="1" applyBorder="1" applyAlignment="1">
      <alignment horizontal="left" vertical="top" wrapText="1"/>
    </xf>
    <xf numFmtId="49" fontId="4" fillId="6" borderId="5" xfId="0" applyNumberFormat="1" applyFont="1" applyFill="1" applyBorder="1" applyAlignment="1">
      <alignment vertical="center"/>
    </xf>
    <xf numFmtId="49" fontId="4" fillId="6" borderId="8" xfId="0" applyNumberFormat="1" applyFont="1" applyFill="1" applyBorder="1" applyAlignment="1">
      <alignment vertical="center"/>
    </xf>
    <xf numFmtId="49" fontId="4" fillId="6" borderId="6" xfId="0" applyNumberFormat="1" applyFont="1" applyFill="1" applyBorder="1" applyAlignment="1">
      <alignment vertical="center"/>
    </xf>
    <xf numFmtId="49" fontId="3" fillId="6" borderId="1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49" fontId="4" fillId="0" borderId="5" xfId="0" applyNumberFormat="1" applyFont="1" applyBorder="1" applyAlignment="1">
      <alignment vertical="center"/>
    </xf>
    <xf numFmtId="49" fontId="4" fillId="0" borderId="8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top" wrapText="1"/>
    </xf>
    <xf numFmtId="49" fontId="3" fillId="6" borderId="5" xfId="0" applyNumberFormat="1" applyFont="1" applyFill="1" applyBorder="1" applyAlignment="1">
      <alignment vertical="center"/>
    </xf>
    <xf numFmtId="49" fontId="3" fillId="6" borderId="8" xfId="0" applyNumberFormat="1" applyFont="1" applyFill="1" applyBorder="1" applyAlignment="1">
      <alignment vertical="center"/>
    </xf>
    <xf numFmtId="49" fontId="3" fillId="6" borderId="6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49" fontId="3" fillId="0" borderId="5" xfId="0" applyNumberFormat="1" applyFont="1" applyBorder="1" applyAlignment="1">
      <alignment vertical="center"/>
    </xf>
    <xf numFmtId="49" fontId="3" fillId="0" borderId="8" xfId="0" applyNumberFormat="1" applyFont="1" applyBorder="1" applyAlignment="1">
      <alignment vertical="center"/>
    </xf>
    <xf numFmtId="49" fontId="3" fillId="0" borderId="6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vertical="center"/>
    </xf>
    <xf numFmtId="49" fontId="3" fillId="0" borderId="6" xfId="0" applyNumberFormat="1" applyFont="1" applyBorder="1" applyAlignment="1">
      <alignment vertical="center"/>
    </xf>
    <xf numFmtId="0" fontId="3" fillId="6" borderId="0" xfId="0" applyFont="1" applyFill="1" applyAlignment="1">
      <alignment vertical="top" wrapText="1"/>
    </xf>
    <xf numFmtId="0" fontId="3" fillId="5" borderId="8" xfId="0" applyFont="1" applyFill="1" applyBorder="1" applyAlignment="1">
      <alignment horizontal="left" vertical="top" wrapText="1"/>
    </xf>
    <xf numFmtId="49" fontId="3" fillId="5" borderId="5" xfId="0" applyNumberFormat="1" applyFont="1" applyFill="1" applyBorder="1" applyAlignment="1">
      <alignment vertical="center"/>
    </xf>
    <xf numFmtId="49" fontId="3" fillId="5" borderId="8" xfId="0" applyNumberFormat="1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top" wrapText="1"/>
    </xf>
    <xf numFmtId="49" fontId="3" fillId="5" borderId="6" xfId="0" applyNumberFormat="1" applyFont="1" applyFill="1" applyBorder="1" applyAlignment="1">
      <alignment vertical="center"/>
    </xf>
    <xf numFmtId="0" fontId="3" fillId="6" borderId="5" xfId="0" applyFont="1" applyFill="1" applyBorder="1" applyAlignment="1">
      <alignment vertical="top" wrapText="1"/>
    </xf>
    <xf numFmtId="0" fontId="3" fillId="5" borderId="5" xfId="0" applyFont="1" applyFill="1" applyBorder="1" applyAlignment="1">
      <alignment horizontal="left" vertical="top" wrapText="1"/>
    </xf>
    <xf numFmtId="49" fontId="3" fillId="7" borderId="5" xfId="0" applyNumberFormat="1" applyFont="1" applyFill="1" applyBorder="1" applyAlignment="1">
      <alignment vertical="center"/>
    </xf>
    <xf numFmtId="49" fontId="3" fillId="7" borderId="8" xfId="0" applyNumberFormat="1" applyFont="1" applyFill="1" applyBorder="1" applyAlignment="1">
      <alignment vertical="center"/>
    </xf>
    <xf numFmtId="49" fontId="3" fillId="7" borderId="6" xfId="0" applyNumberFormat="1" applyFont="1" applyFill="1" applyBorder="1" applyAlignment="1">
      <alignment vertical="center"/>
    </xf>
    <xf numFmtId="0" fontId="3" fillId="6" borderId="1" xfId="0" applyFont="1" applyFill="1" applyBorder="1" applyAlignment="1">
      <alignment wrapText="1"/>
    </xf>
    <xf numFmtId="0" fontId="3" fillId="7" borderId="1" xfId="0" applyFont="1" applyFill="1" applyBorder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wrapText="1"/>
    </xf>
    <xf numFmtId="0" fontId="5" fillId="5" borderId="9" xfId="0" applyFont="1" applyFill="1" applyBorder="1" applyAlignment="1">
      <alignment horizontal="left" wrapText="1"/>
    </xf>
    <xf numFmtId="0" fontId="5" fillId="6" borderId="9" xfId="0" applyFont="1" applyFill="1" applyBorder="1" applyAlignment="1">
      <alignment horizontal="left" vertical="top" wrapText="1"/>
    </xf>
    <xf numFmtId="0" fontId="5" fillId="0" borderId="9" xfId="0" applyFont="1" applyBorder="1" applyAlignment="1">
      <alignment horizontal="left" vertical="top" wrapText="1"/>
    </xf>
    <xf numFmtId="0" fontId="2" fillId="3" borderId="9" xfId="0" applyFont="1" applyFill="1" applyBorder="1" applyAlignment="1">
      <alignment horizontal="left" vertical="top" wrapText="1"/>
    </xf>
    <xf numFmtId="49" fontId="2" fillId="3" borderId="5" xfId="0" applyNumberFormat="1" applyFont="1" applyFill="1" applyBorder="1" applyAlignment="1">
      <alignment horizontal="left" vertical="center"/>
    </xf>
    <xf numFmtId="49" fontId="2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wrapText="1"/>
    </xf>
    <xf numFmtId="0" fontId="5" fillId="6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5" borderId="9" xfId="0" applyNumberFormat="1" applyFont="1" applyFill="1" applyBorder="1" applyAlignment="1">
      <alignment horizontal="center" vertical="center" wrapText="1"/>
    </xf>
    <xf numFmtId="49" fontId="3" fillId="6" borderId="9" xfId="0" applyNumberFormat="1" applyFont="1" applyFill="1" applyBorder="1" applyAlignment="1">
      <alignment horizontal="center" vertical="center" wrapText="1"/>
    </xf>
    <xf numFmtId="49" fontId="3" fillId="7" borderId="9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/>
    </xf>
    <xf numFmtId="49" fontId="3" fillId="4" borderId="5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horizontal="left" vertical="top" wrapText="1"/>
    </xf>
    <xf numFmtId="0" fontId="4" fillId="7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justify" vertical="top" wrapText="1"/>
    </xf>
    <xf numFmtId="0" fontId="3" fillId="5" borderId="1" xfId="0" applyFont="1" applyFill="1" applyBorder="1" applyAlignment="1">
      <alignment horizontal="justify" vertical="top" wrapText="1"/>
    </xf>
    <xf numFmtId="0" fontId="3" fillId="6" borderId="1" xfId="0" applyFont="1" applyFill="1" applyBorder="1" applyAlignment="1">
      <alignment horizontal="justify" vertical="top" wrapText="1"/>
    </xf>
    <xf numFmtId="0" fontId="3" fillId="7" borderId="1" xfId="0" applyFont="1" applyFill="1" applyBorder="1" applyAlignment="1">
      <alignment horizontal="justify" vertical="top" wrapText="1"/>
    </xf>
    <xf numFmtId="0" fontId="2" fillId="3" borderId="1" xfId="0" applyFont="1" applyFill="1" applyBorder="1" applyAlignment="1">
      <alignment vertical="top" wrapText="1"/>
    </xf>
    <xf numFmtId="49" fontId="3" fillId="6" borderId="5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0" fontId="3" fillId="6" borderId="6" xfId="0" applyFont="1" applyFill="1" applyBorder="1" applyAlignment="1">
      <alignment vertical="center" wrapText="1"/>
    </xf>
    <xf numFmtId="49" fontId="3" fillId="0" borderId="5" xfId="0" applyNumberFormat="1" applyFont="1" applyBorder="1" applyAlignment="1">
      <alignment vertical="center" wrapText="1"/>
    </xf>
    <xf numFmtId="49" fontId="3" fillId="0" borderId="8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3" fillId="7" borderId="1" xfId="0" applyNumberFormat="1" applyFont="1" applyFill="1" applyBorder="1" applyAlignment="1">
      <alignment horizontal="center" vertical="center"/>
    </xf>
    <xf numFmtId="3" fontId="0" fillId="0" borderId="0" xfId="0" applyNumberFormat="1"/>
    <xf numFmtId="3" fontId="2" fillId="2" borderId="7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3" fontId="4" fillId="5" borderId="9" xfId="0" applyNumberFormat="1" applyFont="1" applyFill="1" applyBorder="1" applyAlignment="1">
      <alignment horizontal="center" vertical="center"/>
    </xf>
    <xf numFmtId="3" fontId="3" fillId="6" borderId="9" xfId="0" applyNumberFormat="1" applyFont="1" applyFill="1" applyBorder="1" applyAlignment="1">
      <alignment horizontal="center" vertical="center"/>
    </xf>
    <xf numFmtId="3" fontId="3" fillId="7" borderId="9" xfId="0" applyNumberFormat="1" applyFont="1" applyFill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/>
    </xf>
    <xf numFmtId="3" fontId="3" fillId="5" borderId="9" xfId="0" applyNumberFormat="1" applyFont="1" applyFill="1" applyBorder="1" applyAlignment="1">
      <alignment horizontal="center" vertical="center"/>
    </xf>
    <xf numFmtId="3" fontId="3" fillId="4" borderId="1" xfId="0" applyNumberFormat="1" applyFont="1" applyFill="1" applyBorder="1" applyAlignment="1">
      <alignment horizontal="center" vertical="center" wrapText="1"/>
    </xf>
    <xf numFmtId="3" fontId="3" fillId="5" borderId="1" xfId="0" applyNumberFormat="1" applyFont="1" applyFill="1" applyBorder="1" applyAlignment="1">
      <alignment horizontal="center" vertical="center" wrapText="1"/>
    </xf>
    <xf numFmtId="3" fontId="3" fillId="7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6" borderId="6" xfId="0" applyNumberFormat="1" applyFont="1" applyFill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4" borderId="9" xfId="0" applyNumberFormat="1" applyFont="1" applyFill="1" applyBorder="1" applyAlignment="1">
      <alignment horizontal="center" vertical="center" wrapText="1"/>
    </xf>
    <xf numFmtId="3" fontId="3" fillId="5" borderId="9" xfId="0" applyNumberFormat="1" applyFont="1" applyFill="1" applyBorder="1" applyAlignment="1">
      <alignment horizontal="center" vertical="center" wrapText="1"/>
    </xf>
    <xf numFmtId="3" fontId="3" fillId="6" borderId="9" xfId="0" applyNumberFormat="1" applyFont="1" applyFill="1" applyBorder="1" applyAlignment="1">
      <alignment horizontal="center" vertical="center" wrapText="1"/>
    </xf>
    <xf numFmtId="3" fontId="3" fillId="7" borderId="9" xfId="0" applyNumberFormat="1" applyFont="1" applyFill="1" applyBorder="1" applyAlignment="1">
      <alignment horizontal="center" vertical="center" wrapText="1"/>
    </xf>
    <xf numFmtId="3" fontId="2" fillId="3" borderId="9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164" fontId="3" fillId="6" borderId="1" xfId="0" applyNumberFormat="1" applyFont="1" applyFill="1" applyBorder="1" applyAlignment="1">
      <alignment horizontal="center" vertical="center"/>
    </xf>
    <xf numFmtId="164" fontId="3" fillId="7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164" fontId="3" fillId="6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BADD-5CAA-4BDD-A0B0-B9A2FA4FE4D7}">
  <dimension ref="A1:J448"/>
  <sheetViews>
    <sheetView tabSelected="1" topLeftCell="A279" workbookViewId="0">
      <selection activeCell="A286" sqref="A28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6.42578125" customWidth="1"/>
    <col min="7" max="7" width="16" style="185" customWidth="1"/>
    <col min="8" max="8" width="14.7109375" customWidth="1"/>
    <col min="9" max="9" width="13.85546875" style="185" customWidth="1"/>
    <col min="10" max="10" width="9" customWidth="1"/>
    <col min="11" max="11" width="5.5703125" customWidth="1"/>
  </cols>
  <sheetData>
    <row r="1" spans="1:10" x14ac:dyDescent="0.25">
      <c r="B1" s="1"/>
      <c r="C1" s="1"/>
      <c r="D1" s="1"/>
      <c r="E1" s="1"/>
      <c r="F1" s="1"/>
      <c r="G1" s="2"/>
      <c r="H1" s="1"/>
      <c r="I1" s="2"/>
    </row>
    <row r="2" spans="1:10" ht="18.75" customHeight="1" x14ac:dyDescent="0.25">
      <c r="A2" s="209" t="s">
        <v>413</v>
      </c>
      <c r="B2" s="209"/>
      <c r="C2" s="209"/>
      <c r="D2" s="209"/>
      <c r="E2" s="209"/>
      <c r="F2" s="209"/>
      <c r="G2" s="209"/>
      <c r="H2" s="209"/>
      <c r="I2" s="209"/>
    </row>
    <row r="3" spans="1:10" ht="18.75" customHeight="1" x14ac:dyDescent="0.25">
      <c r="A3" s="209" t="s">
        <v>414</v>
      </c>
      <c r="B3" s="209"/>
      <c r="C3" s="209"/>
      <c r="D3" s="209"/>
      <c r="E3" s="209"/>
      <c r="F3" s="209"/>
      <c r="G3" s="209"/>
      <c r="H3" s="209"/>
      <c r="I3" s="209"/>
    </row>
    <row r="4" spans="1:10" ht="18.75" customHeight="1" x14ac:dyDescent="0.25">
      <c r="A4" s="209" t="s">
        <v>415</v>
      </c>
      <c r="B4" s="209"/>
      <c r="C4" s="209"/>
      <c r="D4" s="209"/>
      <c r="E4" s="209"/>
      <c r="F4" s="209"/>
      <c r="G4" s="209"/>
      <c r="H4" s="209"/>
      <c r="I4" s="209"/>
    </row>
    <row r="5" spans="1:10" ht="15.75" x14ac:dyDescent="0.25">
      <c r="B5" s="3"/>
      <c r="C5" s="3"/>
      <c r="D5" s="3"/>
      <c r="E5" s="3"/>
      <c r="F5" s="3"/>
      <c r="G5" s="206"/>
      <c r="H5" s="3"/>
      <c r="I5" s="4" t="s">
        <v>0</v>
      </c>
    </row>
    <row r="6" spans="1:10" ht="102" customHeight="1" x14ac:dyDescent="0.25">
      <c r="A6" s="5" t="s">
        <v>1</v>
      </c>
      <c r="B6" s="210" t="s">
        <v>2</v>
      </c>
      <c r="C6" s="211"/>
      <c r="D6" s="212"/>
      <c r="E6" s="5" t="s">
        <v>3</v>
      </c>
      <c r="F6" s="6" t="s">
        <v>409</v>
      </c>
      <c r="G6" s="6" t="s">
        <v>412</v>
      </c>
      <c r="H6" s="5" t="s">
        <v>410</v>
      </c>
      <c r="I6" s="205" t="s">
        <v>411</v>
      </c>
    </row>
    <row r="7" spans="1:10" ht="21.75" customHeight="1" x14ac:dyDescent="0.25">
      <c r="A7" s="7" t="s">
        <v>4</v>
      </c>
      <c r="B7" s="8"/>
      <c r="C7" s="9"/>
      <c r="D7" s="10"/>
      <c r="E7" s="11"/>
      <c r="F7" s="186">
        <v>473829137</v>
      </c>
      <c r="G7" s="186">
        <f>SUM(G8+G66+G115+G237+G247+G267+G298+G319+G324+G333+G368+G381+G402+G415+G428+G440)</f>
        <v>473808138</v>
      </c>
      <c r="H7" s="186">
        <f>SUM(H8+H66+H115+H237+H247+H267+H298+H319+H324+H333+H368+H381+H402+H415+H428+H440)</f>
        <v>464787722</v>
      </c>
      <c r="I7" s="207">
        <f>SUM(H7/G7)*100</f>
        <v>98.096188039725064</v>
      </c>
    </row>
    <row r="8" spans="1:10" ht="33.75" customHeight="1" x14ac:dyDescent="0.25">
      <c r="A8" s="12" t="s">
        <v>5</v>
      </c>
      <c r="B8" s="13" t="s">
        <v>6</v>
      </c>
      <c r="C8" s="14" t="s">
        <v>7</v>
      </c>
      <c r="D8" s="15" t="s">
        <v>8</v>
      </c>
      <c r="E8" s="16"/>
      <c r="F8" s="187">
        <v>51655670</v>
      </c>
      <c r="G8" s="187">
        <f>SUM(G9+G24+G42+G54)</f>
        <v>51869274</v>
      </c>
      <c r="H8" s="187">
        <f>SUM(H9+H24+H42+H54)</f>
        <v>51863097</v>
      </c>
      <c r="I8" s="213">
        <v>99.988091215620258</v>
      </c>
      <c r="J8" s="208"/>
    </row>
    <row r="9" spans="1:10" ht="36" customHeight="1" x14ac:dyDescent="0.25">
      <c r="A9" s="18" t="s">
        <v>9</v>
      </c>
      <c r="B9" s="19" t="s">
        <v>10</v>
      </c>
      <c r="C9" s="20" t="s">
        <v>7</v>
      </c>
      <c r="D9" s="21" t="s">
        <v>8</v>
      </c>
      <c r="E9" s="22"/>
      <c r="F9" s="23">
        <v>17677202</v>
      </c>
      <c r="G9" s="23">
        <v>17631122</v>
      </c>
      <c r="H9" s="23">
        <v>17629433</v>
      </c>
      <c r="I9" s="214">
        <v>99.990420348744678</v>
      </c>
      <c r="J9" s="208"/>
    </row>
    <row r="10" spans="1:10" ht="16.5" customHeight="1" x14ac:dyDescent="0.25">
      <c r="A10" s="24" t="s">
        <v>11</v>
      </c>
      <c r="B10" s="25" t="s">
        <v>10</v>
      </c>
      <c r="C10" s="26" t="s">
        <v>12</v>
      </c>
      <c r="D10" s="27" t="s">
        <v>8</v>
      </c>
      <c r="E10" s="28"/>
      <c r="F10" s="188">
        <v>17677202</v>
      </c>
      <c r="G10" s="188">
        <f>SUM(G11+G14+G16+G20)</f>
        <v>17631122</v>
      </c>
      <c r="H10" s="188">
        <f>SUM(H11+H14+H16+H20)</f>
        <v>17629433</v>
      </c>
      <c r="I10" s="215">
        <v>99.990420348744678</v>
      </c>
      <c r="J10" s="208"/>
    </row>
    <row r="11" spans="1:10" ht="35.25" customHeight="1" x14ac:dyDescent="0.25">
      <c r="A11" s="29" t="s">
        <v>13</v>
      </c>
      <c r="B11" s="30" t="s">
        <v>10</v>
      </c>
      <c r="C11" s="31" t="s">
        <v>14</v>
      </c>
      <c r="D11" s="32" t="s">
        <v>15</v>
      </c>
      <c r="E11" s="33"/>
      <c r="F11" s="189">
        <v>894285</v>
      </c>
      <c r="G11" s="189">
        <v>894285</v>
      </c>
      <c r="H11" s="189">
        <v>894285</v>
      </c>
      <c r="I11" s="216">
        <v>100</v>
      </c>
      <c r="J11" s="208"/>
    </row>
    <row r="12" spans="1:10" ht="33" customHeight="1" x14ac:dyDescent="0.25">
      <c r="A12" s="35" t="s">
        <v>16</v>
      </c>
      <c r="B12" s="36" t="s">
        <v>10</v>
      </c>
      <c r="C12" s="37" t="s">
        <v>14</v>
      </c>
      <c r="D12" s="38" t="s">
        <v>15</v>
      </c>
      <c r="E12" s="39" t="s">
        <v>17</v>
      </c>
      <c r="F12" s="190">
        <v>3984</v>
      </c>
      <c r="G12" s="190">
        <v>3984</v>
      </c>
      <c r="H12" s="190">
        <v>3984</v>
      </c>
      <c r="I12" s="217">
        <v>100</v>
      </c>
      <c r="J12" s="208"/>
    </row>
    <row r="13" spans="1:10" ht="16.5" customHeight="1" x14ac:dyDescent="0.25">
      <c r="A13" s="35" t="s">
        <v>18</v>
      </c>
      <c r="B13" s="36" t="s">
        <v>10</v>
      </c>
      <c r="C13" s="37" t="s">
        <v>14</v>
      </c>
      <c r="D13" s="38" t="s">
        <v>15</v>
      </c>
      <c r="E13" s="39" t="s">
        <v>19</v>
      </c>
      <c r="F13" s="190">
        <v>890301</v>
      </c>
      <c r="G13" s="190">
        <v>890301</v>
      </c>
      <c r="H13" s="190">
        <v>890301</v>
      </c>
      <c r="I13" s="217">
        <v>100</v>
      </c>
      <c r="J13" s="208"/>
    </row>
    <row r="14" spans="1:10" ht="33.75" customHeight="1" x14ac:dyDescent="0.25">
      <c r="A14" s="29" t="s">
        <v>20</v>
      </c>
      <c r="B14" s="30" t="s">
        <v>10</v>
      </c>
      <c r="C14" s="31" t="s">
        <v>14</v>
      </c>
      <c r="D14" s="32" t="s">
        <v>21</v>
      </c>
      <c r="E14" s="33"/>
      <c r="F14" s="189">
        <v>603750</v>
      </c>
      <c r="G14" s="189">
        <v>603750</v>
      </c>
      <c r="H14" s="189">
        <v>603750</v>
      </c>
      <c r="I14" s="216">
        <v>100</v>
      </c>
      <c r="J14" s="208"/>
    </row>
    <row r="15" spans="1:10" ht="34.5" customHeight="1" x14ac:dyDescent="0.25">
      <c r="A15" s="41" t="s">
        <v>16</v>
      </c>
      <c r="B15" s="36" t="s">
        <v>10</v>
      </c>
      <c r="C15" s="37" t="s">
        <v>14</v>
      </c>
      <c r="D15" s="38" t="s">
        <v>21</v>
      </c>
      <c r="E15" s="39" t="s">
        <v>17</v>
      </c>
      <c r="F15" s="190">
        <v>603750</v>
      </c>
      <c r="G15" s="190">
        <v>603750</v>
      </c>
      <c r="H15" s="190">
        <v>603750</v>
      </c>
      <c r="I15" s="217">
        <v>100</v>
      </c>
      <c r="J15" s="208"/>
    </row>
    <row r="16" spans="1:10" ht="32.25" customHeight="1" x14ac:dyDescent="0.25">
      <c r="A16" s="29" t="s">
        <v>22</v>
      </c>
      <c r="B16" s="42" t="s">
        <v>10</v>
      </c>
      <c r="C16" s="43" t="s">
        <v>12</v>
      </c>
      <c r="D16" s="32" t="s">
        <v>23</v>
      </c>
      <c r="E16" s="33"/>
      <c r="F16" s="189">
        <v>15939561</v>
      </c>
      <c r="G16" s="189">
        <f>SUM(G17:G19)</f>
        <v>15893481</v>
      </c>
      <c r="H16" s="189">
        <v>15891792</v>
      </c>
      <c r="I16" s="216">
        <v>99.989373001421143</v>
      </c>
      <c r="J16" s="208"/>
    </row>
    <row r="17" spans="1:10" ht="50.25" customHeight="1" x14ac:dyDescent="0.25">
      <c r="A17" s="35" t="s">
        <v>24</v>
      </c>
      <c r="B17" s="44" t="s">
        <v>10</v>
      </c>
      <c r="C17" s="45" t="s">
        <v>12</v>
      </c>
      <c r="D17" s="38" t="s">
        <v>23</v>
      </c>
      <c r="E17" s="39" t="s">
        <v>25</v>
      </c>
      <c r="F17" s="190">
        <v>10470495</v>
      </c>
      <c r="G17" s="190">
        <v>10234935</v>
      </c>
      <c r="H17" s="190">
        <v>10234935</v>
      </c>
      <c r="I17" s="217">
        <v>100</v>
      </c>
      <c r="J17" s="208"/>
    </row>
    <row r="18" spans="1:10" ht="30.75" customHeight="1" x14ac:dyDescent="0.25">
      <c r="A18" s="35" t="s">
        <v>16</v>
      </c>
      <c r="B18" s="44" t="s">
        <v>10</v>
      </c>
      <c r="C18" s="45" t="s">
        <v>12</v>
      </c>
      <c r="D18" s="38" t="s">
        <v>23</v>
      </c>
      <c r="E18" s="39" t="s">
        <v>17</v>
      </c>
      <c r="F18" s="190">
        <v>5443770</v>
      </c>
      <c r="G18" s="190">
        <v>5622856</v>
      </c>
      <c r="H18" s="190">
        <v>5621167</v>
      </c>
      <c r="I18" s="217">
        <v>99.969961884138598</v>
      </c>
      <c r="J18" s="208"/>
    </row>
    <row r="19" spans="1:10" ht="16.5" customHeight="1" x14ac:dyDescent="0.25">
      <c r="A19" s="35" t="s">
        <v>26</v>
      </c>
      <c r="B19" s="44" t="s">
        <v>10</v>
      </c>
      <c r="C19" s="45" t="s">
        <v>12</v>
      </c>
      <c r="D19" s="38" t="s">
        <v>23</v>
      </c>
      <c r="E19" s="39" t="s">
        <v>27</v>
      </c>
      <c r="F19" s="190">
        <v>25296</v>
      </c>
      <c r="G19" s="190">
        <v>35690</v>
      </c>
      <c r="H19" s="190">
        <v>35690</v>
      </c>
      <c r="I19" s="217">
        <v>100</v>
      </c>
      <c r="J19" s="208"/>
    </row>
    <row r="20" spans="1:10" ht="19.5" customHeight="1" x14ac:dyDescent="0.25">
      <c r="A20" s="29" t="s">
        <v>28</v>
      </c>
      <c r="B20" s="42" t="s">
        <v>10</v>
      </c>
      <c r="C20" s="43" t="s">
        <v>12</v>
      </c>
      <c r="D20" s="32" t="s">
        <v>29</v>
      </c>
      <c r="E20" s="33"/>
      <c r="F20" s="189">
        <v>239606</v>
      </c>
      <c r="G20" s="189">
        <v>239606</v>
      </c>
      <c r="H20" s="189">
        <v>239606</v>
      </c>
      <c r="I20" s="216">
        <v>100</v>
      </c>
      <c r="J20" s="208"/>
    </row>
    <row r="21" spans="1:10" ht="16.5" customHeight="1" x14ac:dyDescent="0.25">
      <c r="A21" s="35" t="s">
        <v>16</v>
      </c>
      <c r="B21" s="44" t="s">
        <v>10</v>
      </c>
      <c r="C21" s="45" t="s">
        <v>12</v>
      </c>
      <c r="D21" s="38" t="s">
        <v>29</v>
      </c>
      <c r="E21" s="39" t="s">
        <v>17</v>
      </c>
      <c r="F21" s="190">
        <v>239606</v>
      </c>
      <c r="G21" s="190">
        <v>239606</v>
      </c>
      <c r="H21" s="190">
        <v>239606</v>
      </c>
      <c r="I21" s="217">
        <v>100</v>
      </c>
      <c r="J21" s="208"/>
    </row>
    <row r="22" spans="1:10" ht="32.25" hidden="1" customHeight="1" x14ac:dyDescent="0.25">
      <c r="A22" s="46" t="s">
        <v>30</v>
      </c>
      <c r="B22" s="42" t="s">
        <v>10</v>
      </c>
      <c r="C22" s="43" t="s">
        <v>12</v>
      </c>
      <c r="D22" s="32" t="s">
        <v>31</v>
      </c>
      <c r="E22" s="33"/>
      <c r="F22" s="189"/>
      <c r="G22" s="189"/>
      <c r="H22" s="189">
        <v>0</v>
      </c>
      <c r="I22" s="216" t="e">
        <v>#DIV/0!</v>
      </c>
      <c r="J22" s="208"/>
    </row>
    <row r="23" spans="1:10" ht="31.5" hidden="1" customHeight="1" x14ac:dyDescent="0.25">
      <c r="A23" s="35" t="s">
        <v>16</v>
      </c>
      <c r="B23" s="44" t="s">
        <v>10</v>
      </c>
      <c r="C23" s="45" t="s">
        <v>12</v>
      </c>
      <c r="D23" s="38" t="s">
        <v>31</v>
      </c>
      <c r="E23" s="39" t="s">
        <v>17</v>
      </c>
      <c r="F23" s="190"/>
      <c r="G23" s="190"/>
      <c r="H23" s="190">
        <v>0</v>
      </c>
      <c r="I23" s="217" t="e">
        <v>#DIV/0!</v>
      </c>
      <c r="J23" s="208"/>
    </row>
    <row r="24" spans="1:10" ht="35.25" customHeight="1" x14ac:dyDescent="0.25">
      <c r="A24" s="47" t="s">
        <v>32</v>
      </c>
      <c r="B24" s="48" t="s">
        <v>33</v>
      </c>
      <c r="C24" s="49" t="s">
        <v>7</v>
      </c>
      <c r="D24" s="50" t="s">
        <v>8</v>
      </c>
      <c r="E24" s="51"/>
      <c r="F24" s="191">
        <v>18981124</v>
      </c>
      <c r="G24" s="191">
        <f>SUM(G25+G35)</f>
        <v>19207047</v>
      </c>
      <c r="H24" s="191">
        <f>SUM(H25+H35)</f>
        <v>19205604</v>
      </c>
      <c r="I24" s="218">
        <v>99.992487132457171</v>
      </c>
      <c r="J24" s="208"/>
    </row>
    <row r="25" spans="1:10" ht="18" customHeight="1" x14ac:dyDescent="0.25">
      <c r="A25" s="53" t="s">
        <v>34</v>
      </c>
      <c r="B25" s="54" t="s">
        <v>35</v>
      </c>
      <c r="C25" s="55" t="s">
        <v>12</v>
      </c>
      <c r="D25" s="56" t="s">
        <v>8</v>
      </c>
      <c r="E25" s="57"/>
      <c r="F25" s="192">
        <v>18184700</v>
      </c>
      <c r="G25" s="192">
        <f>SUM(G26+G29+G33)</f>
        <v>18410623</v>
      </c>
      <c r="H25" s="192">
        <f>SUM(H26+H29+H33)</f>
        <v>18409180</v>
      </c>
      <c r="I25" s="219">
        <v>99.992162133785484</v>
      </c>
      <c r="J25" s="208"/>
    </row>
    <row r="26" spans="1:10" ht="35.25" customHeight="1" x14ac:dyDescent="0.25">
      <c r="A26" s="29" t="s">
        <v>13</v>
      </c>
      <c r="B26" s="30" t="s">
        <v>35</v>
      </c>
      <c r="C26" s="31" t="s">
        <v>14</v>
      </c>
      <c r="D26" s="32" t="s">
        <v>15</v>
      </c>
      <c r="E26" s="33"/>
      <c r="F26" s="189">
        <v>815102</v>
      </c>
      <c r="G26" s="189">
        <v>815102</v>
      </c>
      <c r="H26" s="189">
        <v>815102</v>
      </c>
      <c r="I26" s="216">
        <v>100</v>
      </c>
      <c r="J26" s="208"/>
    </row>
    <row r="27" spans="1:10" ht="31.5" customHeight="1" x14ac:dyDescent="0.25">
      <c r="A27" s="35" t="s">
        <v>16</v>
      </c>
      <c r="B27" s="36" t="s">
        <v>35</v>
      </c>
      <c r="C27" s="37" t="s">
        <v>14</v>
      </c>
      <c r="D27" s="38" t="s">
        <v>15</v>
      </c>
      <c r="E27" s="39" t="s">
        <v>17</v>
      </c>
      <c r="F27" s="190">
        <v>3607</v>
      </c>
      <c r="G27" s="190">
        <v>3607</v>
      </c>
      <c r="H27" s="190">
        <v>3607</v>
      </c>
      <c r="I27" s="217">
        <v>100</v>
      </c>
      <c r="J27" s="208"/>
    </row>
    <row r="28" spans="1:10" ht="16.5" customHeight="1" x14ac:dyDescent="0.25">
      <c r="A28" s="35" t="s">
        <v>18</v>
      </c>
      <c r="B28" s="36" t="s">
        <v>35</v>
      </c>
      <c r="C28" s="37" t="s">
        <v>14</v>
      </c>
      <c r="D28" s="38" t="s">
        <v>15</v>
      </c>
      <c r="E28" s="39" t="s">
        <v>19</v>
      </c>
      <c r="F28" s="190">
        <v>811495</v>
      </c>
      <c r="G28" s="190">
        <v>811495</v>
      </c>
      <c r="H28" s="190">
        <v>811495</v>
      </c>
      <c r="I28" s="217">
        <v>100</v>
      </c>
      <c r="J28" s="208"/>
    </row>
    <row r="29" spans="1:10" ht="33" customHeight="1" x14ac:dyDescent="0.25">
      <c r="A29" s="29" t="s">
        <v>22</v>
      </c>
      <c r="B29" s="42" t="s">
        <v>35</v>
      </c>
      <c r="C29" s="43" t="s">
        <v>12</v>
      </c>
      <c r="D29" s="32" t="s">
        <v>23</v>
      </c>
      <c r="E29" s="33"/>
      <c r="F29" s="189">
        <v>17369598</v>
      </c>
      <c r="G29" s="189">
        <f>SUM(G30:G32)</f>
        <v>17543521</v>
      </c>
      <c r="H29" s="189">
        <v>17542078</v>
      </c>
      <c r="I29" s="216">
        <v>99.991774741227829</v>
      </c>
      <c r="J29" s="208"/>
    </row>
    <row r="30" spans="1:10" ht="47.25" customHeight="1" x14ac:dyDescent="0.25">
      <c r="A30" s="35" t="s">
        <v>24</v>
      </c>
      <c r="B30" s="44" t="s">
        <v>35</v>
      </c>
      <c r="C30" s="45" t="s">
        <v>12</v>
      </c>
      <c r="D30" s="38" t="s">
        <v>23</v>
      </c>
      <c r="E30" s="39" t="s">
        <v>25</v>
      </c>
      <c r="F30" s="190">
        <v>10115284</v>
      </c>
      <c r="G30" s="190">
        <v>10054030</v>
      </c>
      <c r="H30" s="190">
        <v>10054030</v>
      </c>
      <c r="I30" s="217">
        <v>100</v>
      </c>
      <c r="J30" s="208"/>
    </row>
    <row r="31" spans="1:10" ht="33" customHeight="1" x14ac:dyDescent="0.25">
      <c r="A31" s="35" t="s">
        <v>16</v>
      </c>
      <c r="B31" s="44" t="s">
        <v>35</v>
      </c>
      <c r="C31" s="45" t="s">
        <v>12</v>
      </c>
      <c r="D31" s="38" t="s">
        <v>23</v>
      </c>
      <c r="E31" s="39" t="s">
        <v>17</v>
      </c>
      <c r="F31" s="190">
        <v>7249467</v>
      </c>
      <c r="G31" s="190">
        <v>7488686</v>
      </c>
      <c r="H31" s="190">
        <v>7487243</v>
      </c>
      <c r="I31" s="217">
        <v>99.98073093196858</v>
      </c>
      <c r="J31" s="208"/>
    </row>
    <row r="32" spans="1:10" ht="18" customHeight="1" x14ac:dyDescent="0.25">
      <c r="A32" s="35" t="s">
        <v>26</v>
      </c>
      <c r="B32" s="44" t="s">
        <v>35</v>
      </c>
      <c r="C32" s="45" t="s">
        <v>12</v>
      </c>
      <c r="D32" s="38" t="s">
        <v>23</v>
      </c>
      <c r="E32" s="39" t="s">
        <v>27</v>
      </c>
      <c r="F32" s="190">
        <v>4847</v>
      </c>
      <c r="G32" s="190">
        <v>805</v>
      </c>
      <c r="H32" s="190">
        <v>805</v>
      </c>
      <c r="I32" s="217">
        <v>100</v>
      </c>
      <c r="J32" s="208"/>
    </row>
    <row r="33" spans="1:10" ht="18" customHeight="1" x14ac:dyDescent="0.25">
      <c r="A33" s="29" t="s">
        <v>28</v>
      </c>
      <c r="B33" s="42" t="s">
        <v>10</v>
      </c>
      <c r="C33" s="43" t="s">
        <v>12</v>
      </c>
      <c r="D33" s="32" t="s">
        <v>29</v>
      </c>
      <c r="E33" s="33"/>
      <c r="F33" s="189"/>
      <c r="G33" s="189">
        <v>52000</v>
      </c>
      <c r="H33" s="189">
        <v>52000</v>
      </c>
      <c r="I33" s="216">
        <v>100</v>
      </c>
      <c r="J33" s="208"/>
    </row>
    <row r="34" spans="1:10" ht="33" customHeight="1" x14ac:dyDescent="0.25">
      <c r="A34" s="35" t="s">
        <v>16</v>
      </c>
      <c r="B34" s="44" t="s">
        <v>10</v>
      </c>
      <c r="C34" s="45" t="s">
        <v>12</v>
      </c>
      <c r="D34" s="38" t="s">
        <v>29</v>
      </c>
      <c r="E34" s="39" t="s">
        <v>17</v>
      </c>
      <c r="F34" s="190"/>
      <c r="G34" s="190">
        <v>52000</v>
      </c>
      <c r="H34" s="190">
        <v>52000</v>
      </c>
      <c r="I34" s="217">
        <v>100</v>
      </c>
      <c r="J34" s="208"/>
    </row>
    <row r="35" spans="1:10" ht="18" customHeight="1" x14ac:dyDescent="0.25">
      <c r="A35" s="53" t="s">
        <v>36</v>
      </c>
      <c r="B35" s="59" t="s">
        <v>35</v>
      </c>
      <c r="C35" s="60" t="s">
        <v>37</v>
      </c>
      <c r="D35" s="56" t="s">
        <v>8</v>
      </c>
      <c r="E35" s="57"/>
      <c r="F35" s="192">
        <v>796424</v>
      </c>
      <c r="G35" s="192">
        <v>796424</v>
      </c>
      <c r="H35" s="192">
        <v>796424</v>
      </c>
      <c r="I35" s="219">
        <v>100</v>
      </c>
      <c r="J35" s="208"/>
    </row>
    <row r="36" spans="1:10" ht="33.75" customHeight="1" x14ac:dyDescent="0.25">
      <c r="A36" s="29" t="s">
        <v>38</v>
      </c>
      <c r="B36" s="42" t="s">
        <v>35</v>
      </c>
      <c r="C36" s="43" t="s">
        <v>37</v>
      </c>
      <c r="D36" s="32" t="s">
        <v>39</v>
      </c>
      <c r="E36" s="33"/>
      <c r="F36" s="189">
        <v>745288</v>
      </c>
      <c r="G36" s="189">
        <v>745288</v>
      </c>
      <c r="H36" s="189">
        <v>745288</v>
      </c>
      <c r="I36" s="216">
        <v>100</v>
      </c>
      <c r="J36" s="208"/>
    </row>
    <row r="37" spans="1:10" ht="18" customHeight="1" x14ac:dyDescent="0.25">
      <c r="A37" s="35" t="s">
        <v>40</v>
      </c>
      <c r="B37" s="44" t="s">
        <v>35</v>
      </c>
      <c r="C37" s="45" t="s">
        <v>37</v>
      </c>
      <c r="D37" s="38" t="s">
        <v>39</v>
      </c>
      <c r="E37" s="39" t="s">
        <v>41</v>
      </c>
      <c r="F37" s="190">
        <v>745288</v>
      </c>
      <c r="G37" s="190">
        <v>745288</v>
      </c>
      <c r="H37" s="190">
        <v>745288</v>
      </c>
      <c r="I37" s="217">
        <v>100</v>
      </c>
      <c r="J37" s="208"/>
    </row>
    <row r="38" spans="1:10" ht="31.5" customHeight="1" x14ac:dyDescent="0.25">
      <c r="A38" s="29" t="s">
        <v>42</v>
      </c>
      <c r="B38" s="42" t="s">
        <v>35</v>
      </c>
      <c r="C38" s="43" t="s">
        <v>37</v>
      </c>
      <c r="D38" s="32" t="s">
        <v>43</v>
      </c>
      <c r="E38" s="33"/>
      <c r="F38" s="189">
        <v>51136</v>
      </c>
      <c r="G38" s="189">
        <v>51136</v>
      </c>
      <c r="H38" s="189">
        <v>51136</v>
      </c>
      <c r="I38" s="216">
        <v>100</v>
      </c>
      <c r="J38" s="208"/>
    </row>
    <row r="39" spans="1:10" ht="16.5" customHeight="1" x14ac:dyDescent="0.25">
      <c r="A39" s="35" t="s">
        <v>40</v>
      </c>
      <c r="B39" s="44" t="s">
        <v>35</v>
      </c>
      <c r="C39" s="45" t="s">
        <v>37</v>
      </c>
      <c r="D39" s="38" t="s">
        <v>43</v>
      </c>
      <c r="E39" s="39" t="s">
        <v>41</v>
      </c>
      <c r="F39" s="190">
        <v>51136</v>
      </c>
      <c r="G39" s="190">
        <v>51136</v>
      </c>
      <c r="H39" s="190">
        <v>51136</v>
      </c>
      <c r="I39" s="217">
        <v>100</v>
      </c>
      <c r="J39" s="208"/>
    </row>
    <row r="40" spans="1:10" ht="16.5" hidden="1" customHeight="1" x14ac:dyDescent="0.25">
      <c r="A40" s="29" t="s">
        <v>44</v>
      </c>
      <c r="B40" s="42" t="s">
        <v>35</v>
      </c>
      <c r="C40" s="43" t="s">
        <v>37</v>
      </c>
      <c r="D40" s="32" t="s">
        <v>45</v>
      </c>
      <c r="E40" s="33"/>
      <c r="F40" s="189"/>
      <c r="G40" s="189"/>
      <c r="H40" s="189">
        <v>0</v>
      </c>
      <c r="I40" s="216" t="e">
        <v>#DIV/0!</v>
      </c>
      <c r="J40" s="208"/>
    </row>
    <row r="41" spans="1:10" ht="32.25" hidden="1" customHeight="1" x14ac:dyDescent="0.25">
      <c r="A41" s="35" t="s">
        <v>16</v>
      </c>
      <c r="B41" s="44" t="s">
        <v>35</v>
      </c>
      <c r="C41" s="45" t="s">
        <v>37</v>
      </c>
      <c r="D41" s="38" t="s">
        <v>45</v>
      </c>
      <c r="E41" s="39" t="s">
        <v>17</v>
      </c>
      <c r="F41" s="190"/>
      <c r="G41" s="190"/>
      <c r="H41" s="190">
        <v>0</v>
      </c>
      <c r="I41" s="217" t="e">
        <v>#DIV/0!</v>
      </c>
      <c r="J41" s="208"/>
    </row>
    <row r="42" spans="1:10" s="65" customFormat="1" ht="47.25" x14ac:dyDescent="0.25">
      <c r="A42" s="61" t="s">
        <v>46</v>
      </c>
      <c r="B42" s="62" t="s">
        <v>47</v>
      </c>
      <c r="C42" s="63" t="s">
        <v>7</v>
      </c>
      <c r="D42" s="50" t="s">
        <v>8</v>
      </c>
      <c r="E42" s="64"/>
      <c r="F42" s="193">
        <v>8516895</v>
      </c>
      <c r="G42" s="193">
        <f>SUM(G43)</f>
        <v>8548156</v>
      </c>
      <c r="H42" s="193">
        <v>8547445</v>
      </c>
      <c r="I42" s="218">
        <v>99.991682416652196</v>
      </c>
      <c r="J42" s="208"/>
    </row>
    <row r="43" spans="1:10" s="65" customFormat="1" ht="47.25" x14ac:dyDescent="0.25">
      <c r="A43" s="66" t="s">
        <v>48</v>
      </c>
      <c r="B43" s="67" t="s">
        <v>47</v>
      </c>
      <c r="C43" s="68" t="s">
        <v>12</v>
      </c>
      <c r="D43" s="69" t="s">
        <v>8</v>
      </c>
      <c r="E43" s="70"/>
      <c r="F43" s="194">
        <v>8516895</v>
      </c>
      <c r="G43" s="194">
        <f>SUM(G44+G47+G52)</f>
        <v>8548156</v>
      </c>
      <c r="H43" s="194">
        <f>SUM(H44+H47+H52)</f>
        <v>8547445</v>
      </c>
      <c r="I43" s="219">
        <v>99.991682416652196</v>
      </c>
      <c r="J43" s="208"/>
    </row>
    <row r="44" spans="1:10" s="65" customFormat="1" ht="63.75" customHeight="1" x14ac:dyDescent="0.25">
      <c r="A44" s="71" t="s">
        <v>49</v>
      </c>
      <c r="B44" s="72" t="s">
        <v>47</v>
      </c>
      <c r="C44" s="73" t="s">
        <v>12</v>
      </c>
      <c r="D44" s="74" t="s">
        <v>50</v>
      </c>
      <c r="E44" s="75"/>
      <c r="F44" s="132">
        <v>229000</v>
      </c>
      <c r="G44" s="132">
        <v>234756</v>
      </c>
      <c r="H44" s="132">
        <v>234756</v>
      </c>
      <c r="I44" s="216">
        <v>100</v>
      </c>
      <c r="J44" s="208"/>
    </row>
    <row r="45" spans="1:10" s="65" customFormat="1" ht="29.25" customHeight="1" x14ac:dyDescent="0.25">
      <c r="A45" s="76" t="s">
        <v>16</v>
      </c>
      <c r="B45" s="77" t="s">
        <v>47</v>
      </c>
      <c r="C45" s="78" t="s">
        <v>12</v>
      </c>
      <c r="D45" s="38" t="s">
        <v>50</v>
      </c>
      <c r="E45" s="79">
        <v>200</v>
      </c>
      <c r="F45" s="195">
        <v>1140</v>
      </c>
      <c r="G45" s="195">
        <v>1075</v>
      </c>
      <c r="H45" s="195">
        <v>1075</v>
      </c>
      <c r="I45" s="217">
        <v>100</v>
      </c>
      <c r="J45" s="208"/>
    </row>
    <row r="46" spans="1:10" s="65" customFormat="1" ht="17.25" customHeight="1" x14ac:dyDescent="0.25">
      <c r="A46" s="76" t="s">
        <v>18</v>
      </c>
      <c r="B46" s="77" t="s">
        <v>47</v>
      </c>
      <c r="C46" s="78" t="s">
        <v>12</v>
      </c>
      <c r="D46" s="38" t="s">
        <v>50</v>
      </c>
      <c r="E46" s="79">
        <v>300</v>
      </c>
      <c r="F46" s="195">
        <v>227860</v>
      </c>
      <c r="G46" s="195">
        <v>233681</v>
      </c>
      <c r="H46" s="195">
        <v>233681</v>
      </c>
      <c r="I46" s="217">
        <v>100</v>
      </c>
      <c r="J46" s="208"/>
    </row>
    <row r="47" spans="1:10" s="65" customFormat="1" ht="31.5" x14ac:dyDescent="0.25">
      <c r="A47" s="80" t="s">
        <v>22</v>
      </c>
      <c r="B47" s="81" t="s">
        <v>47</v>
      </c>
      <c r="C47" s="82" t="s">
        <v>12</v>
      </c>
      <c r="D47" s="83" t="s">
        <v>23</v>
      </c>
      <c r="E47" s="75"/>
      <c r="F47" s="132">
        <v>7607895</v>
      </c>
      <c r="G47" s="132">
        <f>SUM(G48:G51)</f>
        <v>7706442</v>
      </c>
      <c r="H47" s="132">
        <v>7705731</v>
      </c>
      <c r="I47" s="216">
        <v>99.990773952493257</v>
      </c>
      <c r="J47" s="208"/>
    </row>
    <row r="48" spans="1:10" s="65" customFormat="1" ht="47.25" x14ac:dyDescent="0.25">
      <c r="A48" s="76" t="s">
        <v>24</v>
      </c>
      <c r="B48" s="84" t="s">
        <v>47</v>
      </c>
      <c r="C48" s="85" t="s">
        <v>12</v>
      </c>
      <c r="D48" s="86" t="s">
        <v>23</v>
      </c>
      <c r="E48" s="79">
        <v>100</v>
      </c>
      <c r="F48" s="195">
        <v>7072540</v>
      </c>
      <c r="G48" s="195">
        <v>7002431</v>
      </c>
      <c r="H48" s="195">
        <v>7002431</v>
      </c>
      <c r="I48" s="217">
        <v>100</v>
      </c>
      <c r="J48" s="208"/>
    </row>
    <row r="49" spans="1:10" s="65" customFormat="1" ht="30.75" customHeight="1" x14ac:dyDescent="0.25">
      <c r="A49" s="76" t="s">
        <v>16</v>
      </c>
      <c r="B49" s="84" t="s">
        <v>47</v>
      </c>
      <c r="C49" s="85" t="s">
        <v>12</v>
      </c>
      <c r="D49" s="87" t="s">
        <v>23</v>
      </c>
      <c r="E49" s="79">
        <v>200</v>
      </c>
      <c r="F49" s="195">
        <v>526455</v>
      </c>
      <c r="G49" s="195">
        <v>622206</v>
      </c>
      <c r="H49" s="195">
        <v>621495</v>
      </c>
      <c r="I49" s="217">
        <v>99.885729163653195</v>
      </c>
      <c r="J49" s="208"/>
    </row>
    <row r="50" spans="1:10" s="65" customFormat="1" ht="19.5" customHeight="1" x14ac:dyDescent="0.25">
      <c r="A50" s="35" t="s">
        <v>18</v>
      </c>
      <c r="B50" s="84" t="s">
        <v>47</v>
      </c>
      <c r="C50" s="85" t="s">
        <v>12</v>
      </c>
      <c r="D50" s="87" t="s">
        <v>23</v>
      </c>
      <c r="E50" s="79">
        <v>300</v>
      </c>
      <c r="F50" s="195"/>
      <c r="G50" s="195">
        <v>71300</v>
      </c>
      <c r="H50" s="195">
        <v>71300</v>
      </c>
      <c r="I50" s="217">
        <v>100</v>
      </c>
      <c r="J50" s="208"/>
    </row>
    <row r="51" spans="1:10" s="65" customFormat="1" ht="15.75" customHeight="1" x14ac:dyDescent="0.25">
      <c r="A51" s="76" t="s">
        <v>26</v>
      </c>
      <c r="B51" s="84" t="s">
        <v>47</v>
      </c>
      <c r="C51" s="85" t="s">
        <v>12</v>
      </c>
      <c r="D51" s="86" t="s">
        <v>23</v>
      </c>
      <c r="E51" s="79">
        <v>800</v>
      </c>
      <c r="F51" s="195">
        <v>8900</v>
      </c>
      <c r="G51" s="195">
        <v>10505</v>
      </c>
      <c r="H51" s="195">
        <v>10505</v>
      </c>
      <c r="I51" s="217">
        <v>100</v>
      </c>
      <c r="J51" s="208"/>
    </row>
    <row r="52" spans="1:10" s="65" customFormat="1" ht="32.25" customHeight="1" x14ac:dyDescent="0.25">
      <c r="A52" s="80" t="s">
        <v>51</v>
      </c>
      <c r="B52" s="81" t="s">
        <v>47</v>
      </c>
      <c r="C52" s="82" t="s">
        <v>12</v>
      </c>
      <c r="D52" s="83" t="s">
        <v>52</v>
      </c>
      <c r="E52" s="75"/>
      <c r="F52" s="132">
        <v>680000</v>
      </c>
      <c r="G52" s="132">
        <v>606958</v>
      </c>
      <c r="H52" s="132">
        <v>606958</v>
      </c>
      <c r="I52" s="216">
        <v>100</v>
      </c>
      <c r="J52" s="208"/>
    </row>
    <row r="53" spans="1:10" s="65" customFormat="1" ht="32.25" customHeight="1" x14ac:dyDescent="0.25">
      <c r="A53" s="76" t="s">
        <v>16</v>
      </c>
      <c r="B53" s="84" t="s">
        <v>47</v>
      </c>
      <c r="C53" s="85" t="s">
        <v>12</v>
      </c>
      <c r="D53" s="86" t="s">
        <v>52</v>
      </c>
      <c r="E53" s="79">
        <v>200</v>
      </c>
      <c r="F53" s="195">
        <v>680000</v>
      </c>
      <c r="G53" s="195">
        <v>606958</v>
      </c>
      <c r="H53" s="195">
        <v>606958</v>
      </c>
      <c r="I53" s="217">
        <v>100</v>
      </c>
      <c r="J53" s="208"/>
    </row>
    <row r="54" spans="1:10" s="65" customFormat="1" ht="49.5" customHeight="1" x14ac:dyDescent="0.25">
      <c r="A54" s="88" t="s">
        <v>53</v>
      </c>
      <c r="B54" s="89" t="s">
        <v>54</v>
      </c>
      <c r="C54" s="90" t="s">
        <v>7</v>
      </c>
      <c r="D54" s="91" t="s">
        <v>8</v>
      </c>
      <c r="E54" s="64"/>
      <c r="F54" s="193">
        <v>6480449</v>
      </c>
      <c r="G54" s="193">
        <f>SUM(G55+G59)</f>
        <v>6482949</v>
      </c>
      <c r="H54" s="193">
        <f>SUM(H55+H59)</f>
        <v>6480615</v>
      </c>
      <c r="I54" s="218">
        <v>99.963997865786084</v>
      </c>
      <c r="J54" s="208"/>
    </row>
    <row r="55" spans="1:10" s="65" customFormat="1" ht="64.5" customHeight="1" x14ac:dyDescent="0.25">
      <c r="A55" s="92" t="s">
        <v>55</v>
      </c>
      <c r="B55" s="93" t="s">
        <v>54</v>
      </c>
      <c r="C55" s="94" t="s">
        <v>12</v>
      </c>
      <c r="D55" s="95" t="s">
        <v>8</v>
      </c>
      <c r="E55" s="70"/>
      <c r="F55" s="194">
        <v>1138223</v>
      </c>
      <c r="G55" s="194">
        <v>1133723</v>
      </c>
      <c r="H55" s="194">
        <v>1133723</v>
      </c>
      <c r="I55" s="219">
        <v>100</v>
      </c>
      <c r="J55" s="208"/>
    </row>
    <row r="56" spans="1:10" s="65" customFormat="1" ht="33" customHeight="1" x14ac:dyDescent="0.25">
      <c r="A56" s="71" t="s">
        <v>56</v>
      </c>
      <c r="B56" s="96" t="s">
        <v>54</v>
      </c>
      <c r="C56" s="97" t="s">
        <v>14</v>
      </c>
      <c r="D56" s="83" t="s">
        <v>57</v>
      </c>
      <c r="E56" s="75"/>
      <c r="F56" s="132">
        <v>1138223</v>
      </c>
      <c r="G56" s="132">
        <v>1133723</v>
      </c>
      <c r="H56" s="132">
        <v>1133723</v>
      </c>
      <c r="I56" s="216">
        <v>100</v>
      </c>
      <c r="J56" s="208"/>
    </row>
    <row r="57" spans="1:10" s="65" customFormat="1" ht="49.5" customHeight="1" x14ac:dyDescent="0.25">
      <c r="A57" s="98" t="s">
        <v>24</v>
      </c>
      <c r="B57" s="99" t="s">
        <v>54</v>
      </c>
      <c r="C57" s="100" t="s">
        <v>14</v>
      </c>
      <c r="D57" s="86" t="s">
        <v>57</v>
      </c>
      <c r="E57" s="79">
        <v>100</v>
      </c>
      <c r="F57" s="195">
        <v>1138223</v>
      </c>
      <c r="G57" s="195">
        <v>1133723</v>
      </c>
      <c r="H57" s="195">
        <v>1133723</v>
      </c>
      <c r="I57" s="217">
        <v>100</v>
      </c>
      <c r="J57" s="208"/>
    </row>
    <row r="58" spans="1:10" s="65" customFormat="1" ht="18.75" hidden="1" customHeight="1" x14ac:dyDescent="0.25">
      <c r="A58" s="76" t="s">
        <v>26</v>
      </c>
      <c r="B58" s="99" t="s">
        <v>54</v>
      </c>
      <c r="C58" s="100" t="s">
        <v>14</v>
      </c>
      <c r="D58" s="86" t="s">
        <v>57</v>
      </c>
      <c r="E58" s="79">
        <v>800</v>
      </c>
      <c r="F58" s="195">
        <v>0</v>
      </c>
      <c r="G58" s="195"/>
      <c r="H58" s="195">
        <v>0</v>
      </c>
      <c r="I58" s="217" t="e">
        <v>#DIV/0!</v>
      </c>
      <c r="J58" s="208"/>
    </row>
    <row r="59" spans="1:10" s="65" customFormat="1" ht="49.5" customHeight="1" x14ac:dyDescent="0.25">
      <c r="A59" s="92" t="s">
        <v>58</v>
      </c>
      <c r="B59" s="101" t="s">
        <v>54</v>
      </c>
      <c r="C59" s="102" t="s">
        <v>37</v>
      </c>
      <c r="D59" s="95" t="s">
        <v>8</v>
      </c>
      <c r="E59" s="70"/>
      <c r="F59" s="194">
        <v>5342226</v>
      </c>
      <c r="G59" s="194">
        <f>SUM(G60+G62)</f>
        <v>5349226</v>
      </c>
      <c r="H59" s="194">
        <v>5346892</v>
      </c>
      <c r="I59" s="219">
        <v>99.956367519338301</v>
      </c>
      <c r="J59" s="208"/>
    </row>
    <row r="60" spans="1:10" s="65" customFormat="1" ht="49.5" customHeight="1" x14ac:dyDescent="0.25">
      <c r="A60" s="71" t="s">
        <v>59</v>
      </c>
      <c r="B60" s="96" t="s">
        <v>54</v>
      </c>
      <c r="C60" s="97" t="s">
        <v>60</v>
      </c>
      <c r="D60" s="83" t="s">
        <v>61</v>
      </c>
      <c r="E60" s="75"/>
      <c r="F60" s="132">
        <v>56856</v>
      </c>
      <c r="G60" s="132">
        <v>56856</v>
      </c>
      <c r="H60" s="132">
        <v>56856</v>
      </c>
      <c r="I60" s="216">
        <v>100</v>
      </c>
      <c r="J60" s="208"/>
    </row>
    <row r="61" spans="1:10" s="65" customFormat="1" ht="49.5" customHeight="1" x14ac:dyDescent="0.25">
      <c r="A61" s="98" t="s">
        <v>24</v>
      </c>
      <c r="B61" s="99" t="s">
        <v>54</v>
      </c>
      <c r="C61" s="100" t="s">
        <v>60</v>
      </c>
      <c r="D61" s="86" t="s">
        <v>61</v>
      </c>
      <c r="E61" s="79">
        <v>100</v>
      </c>
      <c r="F61" s="195">
        <v>56856</v>
      </c>
      <c r="G61" s="195">
        <v>56856</v>
      </c>
      <c r="H61" s="195">
        <v>56856</v>
      </c>
      <c r="I61" s="217">
        <v>100</v>
      </c>
      <c r="J61" s="208"/>
    </row>
    <row r="62" spans="1:10" s="65" customFormat="1" ht="33" customHeight="1" x14ac:dyDescent="0.25">
      <c r="A62" s="71" t="s">
        <v>22</v>
      </c>
      <c r="B62" s="96" t="s">
        <v>54</v>
      </c>
      <c r="C62" s="97" t="s">
        <v>60</v>
      </c>
      <c r="D62" s="83" t="s">
        <v>23</v>
      </c>
      <c r="E62" s="75"/>
      <c r="F62" s="132">
        <v>5285370</v>
      </c>
      <c r="G62" s="132">
        <f>SUM(G63:G65)</f>
        <v>5292370</v>
      </c>
      <c r="H62" s="132">
        <v>5290036</v>
      </c>
      <c r="I62" s="216">
        <v>99.955898775028956</v>
      </c>
      <c r="J62" s="208"/>
    </row>
    <row r="63" spans="1:10" s="65" customFormat="1" ht="49.5" customHeight="1" x14ac:dyDescent="0.25">
      <c r="A63" s="98" t="s">
        <v>24</v>
      </c>
      <c r="B63" s="99" t="s">
        <v>54</v>
      </c>
      <c r="C63" s="100" t="s">
        <v>60</v>
      </c>
      <c r="D63" s="86" t="s">
        <v>23</v>
      </c>
      <c r="E63" s="79">
        <v>100</v>
      </c>
      <c r="F63" s="195">
        <v>4813770</v>
      </c>
      <c r="G63" s="195">
        <v>4705875</v>
      </c>
      <c r="H63" s="195">
        <v>4705875</v>
      </c>
      <c r="I63" s="217">
        <v>100</v>
      </c>
      <c r="J63" s="208"/>
    </row>
    <row r="64" spans="1:10" s="65" customFormat="1" ht="30.75" customHeight="1" x14ac:dyDescent="0.25">
      <c r="A64" s="98" t="s">
        <v>16</v>
      </c>
      <c r="B64" s="99" t="s">
        <v>54</v>
      </c>
      <c r="C64" s="100" t="s">
        <v>60</v>
      </c>
      <c r="D64" s="86" t="s">
        <v>23</v>
      </c>
      <c r="E64" s="79">
        <v>200</v>
      </c>
      <c r="F64" s="195">
        <v>471225</v>
      </c>
      <c r="G64" s="195">
        <v>586120</v>
      </c>
      <c r="H64" s="195">
        <v>583786</v>
      </c>
      <c r="I64" s="217">
        <v>99.601788029754999</v>
      </c>
      <c r="J64" s="208"/>
    </row>
    <row r="65" spans="1:10" s="65" customFormat="1" ht="18" customHeight="1" x14ac:dyDescent="0.25">
      <c r="A65" s="98" t="s">
        <v>26</v>
      </c>
      <c r="B65" s="99" t="s">
        <v>54</v>
      </c>
      <c r="C65" s="100" t="s">
        <v>60</v>
      </c>
      <c r="D65" s="86" t="s">
        <v>23</v>
      </c>
      <c r="E65" s="79">
        <v>800</v>
      </c>
      <c r="F65" s="195">
        <v>375</v>
      </c>
      <c r="G65" s="195">
        <v>375</v>
      </c>
      <c r="H65" s="195">
        <v>375</v>
      </c>
      <c r="I65" s="217">
        <v>100</v>
      </c>
      <c r="J65" s="208"/>
    </row>
    <row r="66" spans="1:10" s="65" customFormat="1" ht="34.5" customHeight="1" x14ac:dyDescent="0.25">
      <c r="A66" s="103" t="s">
        <v>62</v>
      </c>
      <c r="B66" s="104" t="s">
        <v>63</v>
      </c>
      <c r="C66" s="105" t="s">
        <v>7</v>
      </c>
      <c r="D66" s="106" t="s">
        <v>8</v>
      </c>
      <c r="E66" s="107"/>
      <c r="F66" s="196">
        <v>42037902</v>
      </c>
      <c r="G66" s="196">
        <f>SUM(G67+G80+G106)</f>
        <v>42043518</v>
      </c>
      <c r="H66" s="196">
        <v>40415897</v>
      </c>
      <c r="I66" s="213">
        <v>96.128723100669163</v>
      </c>
      <c r="J66" s="208"/>
    </row>
    <row r="67" spans="1:10" s="65" customFormat="1" ht="48.75" customHeight="1" x14ac:dyDescent="0.25">
      <c r="A67" s="47" t="s">
        <v>64</v>
      </c>
      <c r="B67" s="89" t="s">
        <v>65</v>
      </c>
      <c r="C67" s="90" t="s">
        <v>7</v>
      </c>
      <c r="D67" s="91" t="s">
        <v>8</v>
      </c>
      <c r="E67" s="64"/>
      <c r="F67" s="193">
        <v>3571184</v>
      </c>
      <c r="G67" s="193">
        <f>SUM(G68)</f>
        <v>3571184</v>
      </c>
      <c r="H67" s="193">
        <v>3565406</v>
      </c>
      <c r="I67" s="218">
        <v>99.838204920272943</v>
      </c>
      <c r="J67" s="208"/>
    </row>
    <row r="68" spans="1:10" s="65" customFormat="1" ht="48.75" customHeight="1" x14ac:dyDescent="0.25">
      <c r="A68" s="53" t="s">
        <v>66</v>
      </c>
      <c r="B68" s="101" t="s">
        <v>65</v>
      </c>
      <c r="C68" s="102" t="s">
        <v>12</v>
      </c>
      <c r="D68" s="95" t="s">
        <v>8</v>
      </c>
      <c r="E68" s="70"/>
      <c r="F68" s="194">
        <v>3571184</v>
      </c>
      <c r="G68" s="194">
        <f>SUM(G69+G71+G75+G78)</f>
        <v>3571184</v>
      </c>
      <c r="H68" s="194">
        <v>3565406</v>
      </c>
      <c r="I68" s="219">
        <v>99.838204920272943</v>
      </c>
      <c r="J68" s="208"/>
    </row>
    <row r="69" spans="1:10" s="65" customFormat="1" ht="33" customHeight="1" x14ac:dyDescent="0.25">
      <c r="A69" s="29" t="s">
        <v>67</v>
      </c>
      <c r="B69" s="108" t="s">
        <v>65</v>
      </c>
      <c r="C69" s="109" t="s">
        <v>12</v>
      </c>
      <c r="D69" s="83" t="s">
        <v>68</v>
      </c>
      <c r="E69" s="75"/>
      <c r="F69" s="132">
        <v>124300</v>
      </c>
      <c r="G69" s="132">
        <v>124300</v>
      </c>
      <c r="H69" s="132">
        <v>124300</v>
      </c>
      <c r="I69" s="216">
        <v>100</v>
      </c>
      <c r="J69" s="208"/>
    </row>
    <row r="70" spans="1:10" s="65" customFormat="1" ht="32.25" customHeight="1" x14ac:dyDescent="0.25">
      <c r="A70" s="35" t="s">
        <v>69</v>
      </c>
      <c r="B70" s="110" t="s">
        <v>65</v>
      </c>
      <c r="C70" s="111" t="s">
        <v>12</v>
      </c>
      <c r="D70" s="86" t="s">
        <v>68</v>
      </c>
      <c r="E70" s="79">
        <v>600</v>
      </c>
      <c r="F70" s="195">
        <v>124300</v>
      </c>
      <c r="G70" s="195">
        <v>124300</v>
      </c>
      <c r="H70" s="195">
        <v>124300</v>
      </c>
      <c r="I70" s="217">
        <v>100</v>
      </c>
      <c r="J70" s="208"/>
    </row>
    <row r="71" spans="1:10" s="65" customFormat="1" ht="33" customHeight="1" x14ac:dyDescent="0.25">
      <c r="A71" s="29" t="s">
        <v>70</v>
      </c>
      <c r="B71" s="108" t="s">
        <v>65</v>
      </c>
      <c r="C71" s="109" t="s">
        <v>12</v>
      </c>
      <c r="D71" s="83" t="s">
        <v>71</v>
      </c>
      <c r="E71" s="75"/>
      <c r="F71" s="132">
        <v>2446400</v>
      </c>
      <c r="G71" s="132">
        <v>2446400</v>
      </c>
      <c r="H71" s="132">
        <v>2446400</v>
      </c>
      <c r="I71" s="216">
        <v>100</v>
      </c>
      <c r="J71" s="208"/>
    </row>
    <row r="72" spans="1:10" s="65" customFormat="1" ht="48.75" customHeight="1" x14ac:dyDescent="0.25">
      <c r="A72" s="35" t="s">
        <v>24</v>
      </c>
      <c r="B72" s="110" t="s">
        <v>65</v>
      </c>
      <c r="C72" s="111" t="s">
        <v>12</v>
      </c>
      <c r="D72" s="86" t="s">
        <v>71</v>
      </c>
      <c r="E72" s="79">
        <v>100</v>
      </c>
      <c r="F72" s="195">
        <v>2276000</v>
      </c>
      <c r="G72" s="195">
        <v>2276000</v>
      </c>
      <c r="H72" s="195">
        <v>2276000</v>
      </c>
      <c r="I72" s="217">
        <v>100</v>
      </c>
      <c r="J72" s="208"/>
    </row>
    <row r="73" spans="1:10" s="65" customFormat="1" ht="33" customHeight="1" x14ac:dyDescent="0.25">
      <c r="A73" s="35" t="s">
        <v>16</v>
      </c>
      <c r="B73" s="110" t="s">
        <v>65</v>
      </c>
      <c r="C73" s="111" t="s">
        <v>12</v>
      </c>
      <c r="D73" s="86" t="s">
        <v>71</v>
      </c>
      <c r="E73" s="79">
        <v>200</v>
      </c>
      <c r="F73" s="195">
        <v>170400</v>
      </c>
      <c r="G73" s="195">
        <v>170399</v>
      </c>
      <c r="H73" s="195">
        <v>170399</v>
      </c>
      <c r="I73" s="217">
        <v>100</v>
      </c>
      <c r="J73" s="208"/>
    </row>
    <row r="74" spans="1:10" s="65" customFormat="1" ht="18" customHeight="1" x14ac:dyDescent="0.25">
      <c r="A74" s="112" t="s">
        <v>26</v>
      </c>
      <c r="B74" s="110" t="s">
        <v>65</v>
      </c>
      <c r="C74" s="111" t="s">
        <v>12</v>
      </c>
      <c r="D74" s="86" t="s">
        <v>71</v>
      </c>
      <c r="E74" s="79">
        <v>800</v>
      </c>
      <c r="F74" s="195"/>
      <c r="G74" s="195">
        <v>1</v>
      </c>
      <c r="H74" s="195">
        <v>1</v>
      </c>
      <c r="I74" s="217">
        <v>100</v>
      </c>
      <c r="J74" s="208"/>
    </row>
    <row r="75" spans="1:10" s="65" customFormat="1" ht="47.25" customHeight="1" x14ac:dyDescent="0.25">
      <c r="A75" s="113" t="s">
        <v>72</v>
      </c>
      <c r="B75" s="114" t="s">
        <v>65</v>
      </c>
      <c r="C75" s="115" t="s">
        <v>12</v>
      </c>
      <c r="D75" s="116" t="s">
        <v>73</v>
      </c>
      <c r="E75" s="117"/>
      <c r="F75" s="34">
        <v>396500</v>
      </c>
      <c r="G75" s="34">
        <v>396500</v>
      </c>
      <c r="H75" s="34">
        <v>396500</v>
      </c>
      <c r="I75" s="216">
        <v>100</v>
      </c>
      <c r="J75" s="208"/>
    </row>
    <row r="76" spans="1:10" s="65" customFormat="1" ht="48" customHeight="1" x14ac:dyDescent="0.25">
      <c r="A76" s="118" t="s">
        <v>24</v>
      </c>
      <c r="B76" s="119" t="s">
        <v>65</v>
      </c>
      <c r="C76" s="120" t="s">
        <v>12</v>
      </c>
      <c r="D76" s="121" t="s">
        <v>73</v>
      </c>
      <c r="E76" s="122" t="s">
        <v>25</v>
      </c>
      <c r="F76" s="197">
        <v>266910</v>
      </c>
      <c r="G76" s="197">
        <v>266910</v>
      </c>
      <c r="H76" s="197">
        <v>266910</v>
      </c>
      <c r="I76" s="217">
        <v>100</v>
      </c>
      <c r="J76" s="208"/>
    </row>
    <row r="77" spans="1:10" s="65" customFormat="1" ht="32.25" customHeight="1" x14ac:dyDescent="0.25">
      <c r="A77" s="123" t="s">
        <v>16</v>
      </c>
      <c r="B77" s="119" t="s">
        <v>65</v>
      </c>
      <c r="C77" s="120" t="s">
        <v>12</v>
      </c>
      <c r="D77" s="121" t="s">
        <v>73</v>
      </c>
      <c r="E77" s="122" t="s">
        <v>17</v>
      </c>
      <c r="F77" s="197">
        <v>129590</v>
      </c>
      <c r="G77" s="197">
        <v>129590</v>
      </c>
      <c r="H77" s="197">
        <v>129590</v>
      </c>
      <c r="I77" s="217">
        <v>100</v>
      </c>
      <c r="J77" s="208"/>
    </row>
    <row r="78" spans="1:10" s="65" customFormat="1" ht="33.75" customHeight="1" x14ac:dyDescent="0.25">
      <c r="A78" s="71" t="s">
        <v>56</v>
      </c>
      <c r="B78" s="108" t="s">
        <v>65</v>
      </c>
      <c r="C78" s="109" t="s">
        <v>12</v>
      </c>
      <c r="D78" s="83" t="s">
        <v>57</v>
      </c>
      <c r="E78" s="75"/>
      <c r="F78" s="132">
        <v>603984</v>
      </c>
      <c r="G78" s="132">
        <v>603984</v>
      </c>
      <c r="H78" s="132">
        <v>598206</v>
      </c>
      <c r="I78" s="216">
        <v>99.043352141778598</v>
      </c>
      <c r="J78" s="208"/>
    </row>
    <row r="79" spans="1:10" s="65" customFormat="1" ht="51.75" customHeight="1" x14ac:dyDescent="0.25">
      <c r="A79" s="35" t="s">
        <v>24</v>
      </c>
      <c r="B79" s="110" t="s">
        <v>65</v>
      </c>
      <c r="C79" s="111" t="s">
        <v>12</v>
      </c>
      <c r="D79" s="86" t="s">
        <v>57</v>
      </c>
      <c r="E79" s="79">
        <v>100</v>
      </c>
      <c r="F79" s="195">
        <v>603984</v>
      </c>
      <c r="G79" s="195">
        <v>603984</v>
      </c>
      <c r="H79" s="195">
        <v>598206</v>
      </c>
      <c r="I79" s="217">
        <v>99.043352141778598</v>
      </c>
      <c r="J79" s="208"/>
    </row>
    <row r="80" spans="1:10" s="65" customFormat="1" ht="48" customHeight="1" x14ac:dyDescent="0.25">
      <c r="A80" s="47" t="s">
        <v>74</v>
      </c>
      <c r="B80" s="89" t="s">
        <v>75</v>
      </c>
      <c r="C80" s="90" t="s">
        <v>7</v>
      </c>
      <c r="D80" s="91" t="s">
        <v>8</v>
      </c>
      <c r="E80" s="64"/>
      <c r="F80" s="193">
        <v>33606692</v>
      </c>
      <c r="G80" s="193">
        <f>SUM(G81)</f>
        <v>33612308</v>
      </c>
      <c r="H80" s="193">
        <v>31990465</v>
      </c>
      <c r="I80" s="218">
        <v>95.174853806528247</v>
      </c>
      <c r="J80" s="208"/>
    </row>
    <row r="81" spans="1:10" s="65" customFormat="1" ht="48" customHeight="1" x14ac:dyDescent="0.25">
      <c r="A81" s="53" t="s">
        <v>76</v>
      </c>
      <c r="B81" s="101" t="s">
        <v>75</v>
      </c>
      <c r="C81" s="102" t="s">
        <v>12</v>
      </c>
      <c r="D81" s="95" t="s">
        <v>8</v>
      </c>
      <c r="E81" s="70"/>
      <c r="F81" s="194">
        <v>33606692</v>
      </c>
      <c r="G81" s="194">
        <f>SUM(G82+G84+G87+G90+G93+G96+G98+G100+G102+G104)</f>
        <v>33612308</v>
      </c>
      <c r="H81" s="194">
        <v>31990465</v>
      </c>
      <c r="I81" s="219">
        <v>95.174853806528247</v>
      </c>
      <c r="J81" s="208"/>
    </row>
    <row r="82" spans="1:10" s="65" customFormat="1" ht="16.5" customHeight="1" x14ac:dyDescent="0.25">
      <c r="A82" s="29" t="s">
        <v>77</v>
      </c>
      <c r="B82" s="108" t="s">
        <v>75</v>
      </c>
      <c r="C82" s="109" t="s">
        <v>12</v>
      </c>
      <c r="D82" s="83" t="s">
        <v>78</v>
      </c>
      <c r="E82" s="75"/>
      <c r="F82" s="132">
        <v>1356320</v>
      </c>
      <c r="G82" s="132">
        <v>1356320</v>
      </c>
      <c r="H82" s="132">
        <v>1232297</v>
      </c>
      <c r="I82" s="216">
        <v>90.855918957178247</v>
      </c>
      <c r="J82" s="208"/>
    </row>
    <row r="83" spans="1:10" s="65" customFormat="1" ht="16.5" customHeight="1" x14ac:dyDescent="0.25">
      <c r="A83" s="35" t="s">
        <v>18</v>
      </c>
      <c r="B83" s="110" t="s">
        <v>75</v>
      </c>
      <c r="C83" s="111" t="s">
        <v>12</v>
      </c>
      <c r="D83" s="86" t="s">
        <v>78</v>
      </c>
      <c r="E83" s="79" t="s">
        <v>19</v>
      </c>
      <c r="F83" s="195">
        <v>1356320</v>
      </c>
      <c r="G83" s="195">
        <v>1356320</v>
      </c>
      <c r="H83" s="195">
        <v>1232297</v>
      </c>
      <c r="I83" s="217">
        <v>90.855918957178247</v>
      </c>
      <c r="J83" s="208"/>
    </row>
    <row r="84" spans="1:10" s="65" customFormat="1" ht="33" customHeight="1" x14ac:dyDescent="0.25">
      <c r="A84" s="29" t="s">
        <v>79</v>
      </c>
      <c r="B84" s="108" t="s">
        <v>75</v>
      </c>
      <c r="C84" s="109" t="s">
        <v>12</v>
      </c>
      <c r="D84" s="83" t="s">
        <v>80</v>
      </c>
      <c r="E84" s="75"/>
      <c r="F84" s="132">
        <v>45765</v>
      </c>
      <c r="G84" s="132">
        <v>45765</v>
      </c>
      <c r="H84" s="132">
        <v>45764</v>
      </c>
      <c r="I84" s="216">
        <v>99.997814924068607</v>
      </c>
      <c r="J84" s="208"/>
    </row>
    <row r="85" spans="1:10" s="65" customFormat="1" ht="30.75" customHeight="1" x14ac:dyDescent="0.25">
      <c r="A85" s="35" t="s">
        <v>16</v>
      </c>
      <c r="B85" s="110" t="s">
        <v>75</v>
      </c>
      <c r="C85" s="111" t="s">
        <v>12</v>
      </c>
      <c r="D85" s="86" t="s">
        <v>80</v>
      </c>
      <c r="E85" s="79" t="s">
        <v>17</v>
      </c>
      <c r="F85" s="195">
        <v>670</v>
      </c>
      <c r="G85" s="195">
        <v>612</v>
      </c>
      <c r="H85" s="195">
        <v>612</v>
      </c>
      <c r="I85" s="217">
        <v>100</v>
      </c>
      <c r="J85" s="208"/>
    </row>
    <row r="86" spans="1:10" s="65" customFormat="1" ht="16.5" customHeight="1" x14ac:dyDescent="0.25">
      <c r="A86" s="35" t="s">
        <v>18</v>
      </c>
      <c r="B86" s="110" t="s">
        <v>75</v>
      </c>
      <c r="C86" s="111" t="s">
        <v>12</v>
      </c>
      <c r="D86" s="86" t="s">
        <v>80</v>
      </c>
      <c r="E86" s="79" t="s">
        <v>19</v>
      </c>
      <c r="F86" s="195">
        <v>45095</v>
      </c>
      <c r="G86" s="195">
        <v>45163</v>
      </c>
      <c r="H86" s="195">
        <v>45152</v>
      </c>
      <c r="I86" s="217">
        <v>99.975643779199785</v>
      </c>
      <c r="J86" s="208"/>
    </row>
    <row r="87" spans="1:10" s="65" customFormat="1" ht="31.5" customHeight="1" x14ac:dyDescent="0.25">
      <c r="A87" s="29" t="s">
        <v>81</v>
      </c>
      <c r="B87" s="108" t="s">
        <v>75</v>
      </c>
      <c r="C87" s="109" t="s">
        <v>12</v>
      </c>
      <c r="D87" s="83" t="s">
        <v>82</v>
      </c>
      <c r="E87" s="75"/>
      <c r="F87" s="132">
        <v>398713</v>
      </c>
      <c r="G87" s="132">
        <v>398713</v>
      </c>
      <c r="H87" s="132">
        <v>201391</v>
      </c>
      <c r="I87" s="216">
        <v>50.510266783375513</v>
      </c>
      <c r="J87" s="208"/>
    </row>
    <row r="88" spans="1:10" s="65" customFormat="1" ht="33" customHeight="1" x14ac:dyDescent="0.25">
      <c r="A88" s="35" t="s">
        <v>16</v>
      </c>
      <c r="B88" s="110" t="s">
        <v>75</v>
      </c>
      <c r="C88" s="111" t="s">
        <v>12</v>
      </c>
      <c r="D88" s="86" t="s">
        <v>82</v>
      </c>
      <c r="E88" s="79" t="s">
        <v>17</v>
      </c>
      <c r="F88" s="195">
        <v>6593</v>
      </c>
      <c r="G88" s="195">
        <v>6593</v>
      </c>
      <c r="H88" s="195">
        <v>3134</v>
      </c>
      <c r="I88" s="217">
        <v>47.53526467465494</v>
      </c>
      <c r="J88" s="208"/>
    </row>
    <row r="89" spans="1:10" s="65" customFormat="1" ht="17.25" customHeight="1" x14ac:dyDescent="0.25">
      <c r="A89" s="35" t="s">
        <v>18</v>
      </c>
      <c r="B89" s="110" t="s">
        <v>75</v>
      </c>
      <c r="C89" s="111" t="s">
        <v>12</v>
      </c>
      <c r="D89" s="86" t="s">
        <v>82</v>
      </c>
      <c r="E89" s="79" t="s">
        <v>19</v>
      </c>
      <c r="F89" s="195">
        <v>392120</v>
      </c>
      <c r="G89" s="195">
        <v>392120</v>
      </c>
      <c r="H89" s="195">
        <v>198257</v>
      </c>
      <c r="I89" s="217">
        <v>50.560287667040704</v>
      </c>
      <c r="J89" s="208"/>
    </row>
    <row r="90" spans="1:10" s="65" customFormat="1" ht="15.75" customHeight="1" x14ac:dyDescent="0.25">
      <c r="A90" s="29" t="s">
        <v>83</v>
      </c>
      <c r="B90" s="108" t="s">
        <v>75</v>
      </c>
      <c r="C90" s="109" t="s">
        <v>12</v>
      </c>
      <c r="D90" s="83" t="s">
        <v>84</v>
      </c>
      <c r="E90" s="75"/>
      <c r="F90" s="132">
        <v>3619993</v>
      </c>
      <c r="G90" s="132">
        <v>3619993</v>
      </c>
      <c r="H90" s="132">
        <v>3602031</v>
      </c>
      <c r="I90" s="216">
        <v>99.503811195215022</v>
      </c>
      <c r="J90" s="208"/>
    </row>
    <row r="91" spans="1:10" s="65" customFormat="1" ht="30.75" customHeight="1" x14ac:dyDescent="0.25">
      <c r="A91" s="35" t="s">
        <v>16</v>
      </c>
      <c r="B91" s="110" t="s">
        <v>75</v>
      </c>
      <c r="C91" s="111" t="s">
        <v>12</v>
      </c>
      <c r="D91" s="86" t="s">
        <v>84</v>
      </c>
      <c r="E91" s="79" t="s">
        <v>17</v>
      </c>
      <c r="F91" s="195">
        <v>57333</v>
      </c>
      <c r="G91" s="195">
        <v>57333</v>
      </c>
      <c r="H91" s="195">
        <v>42440</v>
      </c>
      <c r="I91" s="217">
        <v>74.023686184222001</v>
      </c>
      <c r="J91" s="208"/>
    </row>
    <row r="92" spans="1:10" s="65" customFormat="1" ht="17.25" customHeight="1" x14ac:dyDescent="0.25">
      <c r="A92" s="35" t="s">
        <v>18</v>
      </c>
      <c r="B92" s="110" t="s">
        <v>75</v>
      </c>
      <c r="C92" s="111" t="s">
        <v>12</v>
      </c>
      <c r="D92" s="86" t="s">
        <v>84</v>
      </c>
      <c r="E92" s="79" t="s">
        <v>19</v>
      </c>
      <c r="F92" s="195">
        <v>3562660</v>
      </c>
      <c r="G92" s="195">
        <v>3562660</v>
      </c>
      <c r="H92" s="195">
        <v>3559591</v>
      </c>
      <c r="I92" s="217">
        <v>99.91385650047998</v>
      </c>
      <c r="J92" s="208"/>
    </row>
    <row r="93" spans="1:10" s="65" customFormat="1" ht="16.5" customHeight="1" x14ac:dyDescent="0.25">
      <c r="A93" s="29" t="s">
        <v>85</v>
      </c>
      <c r="B93" s="108" t="s">
        <v>75</v>
      </c>
      <c r="C93" s="109" t="s">
        <v>12</v>
      </c>
      <c r="D93" s="83" t="s">
        <v>86</v>
      </c>
      <c r="E93" s="75"/>
      <c r="F93" s="132">
        <v>476383</v>
      </c>
      <c r="G93" s="132">
        <v>476383</v>
      </c>
      <c r="H93" s="132">
        <v>431742</v>
      </c>
      <c r="I93" s="216">
        <v>90.62917862308268</v>
      </c>
      <c r="J93" s="208"/>
    </row>
    <row r="94" spans="1:10" s="65" customFormat="1" ht="31.5" customHeight="1" x14ac:dyDescent="0.25">
      <c r="A94" s="35" t="s">
        <v>16</v>
      </c>
      <c r="B94" s="110" t="s">
        <v>75</v>
      </c>
      <c r="C94" s="111" t="s">
        <v>12</v>
      </c>
      <c r="D94" s="86" t="s">
        <v>86</v>
      </c>
      <c r="E94" s="79" t="s">
        <v>17</v>
      </c>
      <c r="F94" s="195">
        <v>7850</v>
      </c>
      <c r="G94" s="195">
        <v>7850</v>
      </c>
      <c r="H94" s="195">
        <v>5618</v>
      </c>
      <c r="I94" s="217">
        <v>71.56687898089173</v>
      </c>
      <c r="J94" s="208"/>
    </row>
    <row r="95" spans="1:10" s="65" customFormat="1" ht="17.25" customHeight="1" x14ac:dyDescent="0.25">
      <c r="A95" s="35" t="s">
        <v>18</v>
      </c>
      <c r="B95" s="110" t="s">
        <v>75</v>
      </c>
      <c r="C95" s="111" t="s">
        <v>12</v>
      </c>
      <c r="D95" s="86" t="s">
        <v>86</v>
      </c>
      <c r="E95" s="79" t="s">
        <v>19</v>
      </c>
      <c r="F95" s="195">
        <v>468533</v>
      </c>
      <c r="G95" s="195">
        <v>468533</v>
      </c>
      <c r="H95" s="195">
        <v>426124</v>
      </c>
      <c r="I95" s="217">
        <v>90.948556451733381</v>
      </c>
      <c r="J95" s="208"/>
    </row>
    <row r="96" spans="1:10" s="65" customFormat="1" ht="17.25" customHeight="1" x14ac:dyDescent="0.25">
      <c r="A96" s="113" t="s">
        <v>89</v>
      </c>
      <c r="B96" s="124" t="s">
        <v>75</v>
      </c>
      <c r="C96" s="125" t="s">
        <v>12</v>
      </c>
      <c r="D96" s="116" t="s">
        <v>90</v>
      </c>
      <c r="E96" s="126"/>
      <c r="F96" s="198">
        <v>18243135</v>
      </c>
      <c r="G96" s="198">
        <v>18243135</v>
      </c>
      <c r="H96" s="198">
        <v>18243135</v>
      </c>
      <c r="I96" s="216">
        <v>100</v>
      </c>
      <c r="J96" s="208"/>
    </row>
    <row r="97" spans="1:10" s="65" customFormat="1" ht="17.25" customHeight="1" x14ac:dyDescent="0.25">
      <c r="A97" s="127" t="s">
        <v>18</v>
      </c>
      <c r="B97" s="128" t="s">
        <v>75</v>
      </c>
      <c r="C97" s="129" t="s">
        <v>12</v>
      </c>
      <c r="D97" s="121" t="s">
        <v>90</v>
      </c>
      <c r="E97" s="130" t="s">
        <v>19</v>
      </c>
      <c r="F97" s="199">
        <v>18243135</v>
      </c>
      <c r="G97" s="199">
        <v>18243135</v>
      </c>
      <c r="H97" s="199">
        <v>18243135</v>
      </c>
      <c r="I97" s="217">
        <v>100</v>
      </c>
      <c r="J97" s="208"/>
    </row>
    <row r="98" spans="1:10" s="65" customFormat="1" ht="31.5" customHeight="1" x14ac:dyDescent="0.25">
      <c r="A98" s="113" t="s">
        <v>91</v>
      </c>
      <c r="B98" s="124" t="s">
        <v>75</v>
      </c>
      <c r="C98" s="125" t="s">
        <v>12</v>
      </c>
      <c r="D98" s="116" t="s">
        <v>92</v>
      </c>
      <c r="E98" s="126"/>
      <c r="F98" s="198">
        <v>371414</v>
      </c>
      <c r="G98" s="198">
        <v>371414</v>
      </c>
      <c r="H98" s="198">
        <v>0</v>
      </c>
      <c r="I98" s="216">
        <v>0</v>
      </c>
      <c r="J98" s="208"/>
    </row>
    <row r="99" spans="1:10" s="65" customFormat="1" ht="30.75" customHeight="1" x14ac:dyDescent="0.25">
      <c r="A99" s="123" t="s">
        <v>16</v>
      </c>
      <c r="B99" s="128" t="s">
        <v>75</v>
      </c>
      <c r="C99" s="129" t="s">
        <v>12</v>
      </c>
      <c r="D99" s="121" t="s">
        <v>92</v>
      </c>
      <c r="E99" s="130" t="s">
        <v>17</v>
      </c>
      <c r="F99" s="199">
        <v>371414</v>
      </c>
      <c r="G99" s="199">
        <v>371414</v>
      </c>
      <c r="H99" s="199">
        <v>0</v>
      </c>
      <c r="I99" s="217">
        <v>0</v>
      </c>
      <c r="J99" s="208"/>
    </row>
    <row r="100" spans="1:10" s="65" customFormat="1" ht="32.25" customHeight="1" x14ac:dyDescent="0.25">
      <c r="A100" s="113" t="s">
        <v>87</v>
      </c>
      <c r="B100" s="124" t="s">
        <v>75</v>
      </c>
      <c r="C100" s="125" t="s">
        <v>12</v>
      </c>
      <c r="D100" s="116" t="s">
        <v>88</v>
      </c>
      <c r="E100" s="126"/>
      <c r="F100" s="198">
        <v>8286439</v>
      </c>
      <c r="G100" s="198">
        <v>8286439</v>
      </c>
      <c r="H100" s="198">
        <v>7419960</v>
      </c>
      <c r="I100" s="216">
        <v>89.543409418689976</v>
      </c>
      <c r="J100" s="208"/>
    </row>
    <row r="101" spans="1:10" s="65" customFormat="1" ht="17.25" customHeight="1" x14ac:dyDescent="0.25">
      <c r="A101" s="127" t="s">
        <v>18</v>
      </c>
      <c r="B101" s="128" t="s">
        <v>75</v>
      </c>
      <c r="C101" s="129" t="s">
        <v>12</v>
      </c>
      <c r="D101" s="121" t="s">
        <v>88</v>
      </c>
      <c r="E101" s="130" t="s">
        <v>19</v>
      </c>
      <c r="F101" s="199">
        <v>8286439</v>
      </c>
      <c r="G101" s="199">
        <v>8286439</v>
      </c>
      <c r="H101" s="199">
        <v>7419960</v>
      </c>
      <c r="I101" s="217">
        <v>89.543409418689976</v>
      </c>
      <c r="J101" s="208"/>
    </row>
    <row r="102" spans="1:10" s="65" customFormat="1" ht="17.25" customHeight="1" x14ac:dyDescent="0.25">
      <c r="A102" s="29" t="s">
        <v>93</v>
      </c>
      <c r="B102" s="108" t="s">
        <v>75</v>
      </c>
      <c r="C102" s="109" t="s">
        <v>12</v>
      </c>
      <c r="D102" s="83" t="s">
        <v>94</v>
      </c>
      <c r="E102" s="75"/>
      <c r="F102" s="132">
        <v>806530</v>
      </c>
      <c r="G102" s="132">
        <v>812146</v>
      </c>
      <c r="H102" s="132">
        <v>812145</v>
      </c>
      <c r="I102" s="216">
        <v>99.999876869429883</v>
      </c>
      <c r="J102" s="208"/>
    </row>
    <row r="103" spans="1:10" s="65" customFormat="1" ht="17.25" customHeight="1" x14ac:dyDescent="0.25">
      <c r="A103" s="35" t="s">
        <v>18</v>
      </c>
      <c r="B103" s="110" t="s">
        <v>75</v>
      </c>
      <c r="C103" s="111" t="s">
        <v>12</v>
      </c>
      <c r="D103" s="86" t="s">
        <v>94</v>
      </c>
      <c r="E103" s="79">
        <v>300</v>
      </c>
      <c r="F103" s="195">
        <v>806530</v>
      </c>
      <c r="G103" s="195">
        <v>812146</v>
      </c>
      <c r="H103" s="195">
        <v>812145</v>
      </c>
      <c r="I103" s="217">
        <v>99.999876869429883</v>
      </c>
      <c r="J103" s="208"/>
    </row>
    <row r="104" spans="1:10" s="65" customFormat="1" ht="15.75" customHeight="1" x14ac:dyDescent="0.25">
      <c r="A104" s="29" t="s">
        <v>95</v>
      </c>
      <c r="B104" s="108" t="s">
        <v>75</v>
      </c>
      <c r="C104" s="109" t="s">
        <v>12</v>
      </c>
      <c r="D104" s="83" t="s">
        <v>96</v>
      </c>
      <c r="E104" s="75"/>
      <c r="F104" s="132">
        <v>2000</v>
      </c>
      <c r="G104" s="132">
        <v>2000</v>
      </c>
      <c r="H104" s="132">
        <v>2000</v>
      </c>
      <c r="I104" s="216">
        <v>100</v>
      </c>
      <c r="J104" s="208"/>
    </row>
    <row r="105" spans="1:10" s="65" customFormat="1" ht="31.5" customHeight="1" x14ac:dyDescent="0.25">
      <c r="A105" s="35" t="s">
        <v>16</v>
      </c>
      <c r="B105" s="110" t="s">
        <v>75</v>
      </c>
      <c r="C105" s="111" t="s">
        <v>12</v>
      </c>
      <c r="D105" s="86" t="s">
        <v>96</v>
      </c>
      <c r="E105" s="79">
        <v>200</v>
      </c>
      <c r="F105" s="195">
        <v>2000</v>
      </c>
      <c r="G105" s="195">
        <v>2000</v>
      </c>
      <c r="H105" s="195">
        <v>2000</v>
      </c>
      <c r="I105" s="217">
        <v>100</v>
      </c>
      <c r="J105" s="208"/>
    </row>
    <row r="106" spans="1:10" s="65" customFormat="1" ht="66" customHeight="1" x14ac:dyDescent="0.25">
      <c r="A106" s="47" t="s">
        <v>97</v>
      </c>
      <c r="B106" s="89" t="s">
        <v>98</v>
      </c>
      <c r="C106" s="90" t="s">
        <v>7</v>
      </c>
      <c r="D106" s="91" t="s">
        <v>8</v>
      </c>
      <c r="E106" s="64"/>
      <c r="F106" s="193">
        <v>4860026</v>
      </c>
      <c r="G106" s="193">
        <v>4860026</v>
      </c>
      <c r="H106" s="193">
        <v>4860026</v>
      </c>
      <c r="I106" s="218">
        <v>100</v>
      </c>
      <c r="J106" s="208"/>
    </row>
    <row r="107" spans="1:10" s="65" customFormat="1" ht="46.5" customHeight="1" x14ac:dyDescent="0.25">
      <c r="A107" s="53" t="s">
        <v>99</v>
      </c>
      <c r="B107" s="101" t="s">
        <v>98</v>
      </c>
      <c r="C107" s="102" t="s">
        <v>12</v>
      </c>
      <c r="D107" s="95" t="s">
        <v>8</v>
      </c>
      <c r="E107" s="70"/>
      <c r="F107" s="194">
        <v>4860026</v>
      </c>
      <c r="G107" s="194">
        <v>4860026</v>
      </c>
      <c r="H107" s="194">
        <v>4860026</v>
      </c>
      <c r="I107" s="219">
        <v>100</v>
      </c>
      <c r="J107" s="208"/>
    </row>
    <row r="108" spans="1:10" s="65" customFormat="1" ht="51" customHeight="1" x14ac:dyDescent="0.25">
      <c r="A108" s="29" t="s">
        <v>100</v>
      </c>
      <c r="B108" s="108" t="s">
        <v>98</v>
      </c>
      <c r="C108" s="109" t="s">
        <v>12</v>
      </c>
      <c r="D108" s="83" t="s">
        <v>101</v>
      </c>
      <c r="E108" s="75"/>
      <c r="F108" s="132">
        <v>917400</v>
      </c>
      <c r="G108" s="132">
        <v>917400</v>
      </c>
      <c r="H108" s="132">
        <v>917400</v>
      </c>
      <c r="I108" s="216">
        <v>100</v>
      </c>
      <c r="J108" s="208"/>
    </row>
    <row r="109" spans="1:10" s="65" customFormat="1" ht="48" customHeight="1" x14ac:dyDescent="0.25">
      <c r="A109" s="35" t="s">
        <v>24</v>
      </c>
      <c r="B109" s="110" t="s">
        <v>98</v>
      </c>
      <c r="C109" s="111" t="s">
        <v>12</v>
      </c>
      <c r="D109" s="86" t="s">
        <v>101</v>
      </c>
      <c r="E109" s="79">
        <v>100</v>
      </c>
      <c r="F109" s="195">
        <v>917400</v>
      </c>
      <c r="G109" s="195">
        <v>917400</v>
      </c>
      <c r="H109" s="195">
        <v>917400</v>
      </c>
      <c r="I109" s="217">
        <v>100</v>
      </c>
      <c r="J109" s="208"/>
    </row>
    <row r="110" spans="1:10" s="65" customFormat="1" ht="32.25" customHeight="1" x14ac:dyDescent="0.25">
      <c r="A110" s="29" t="s">
        <v>102</v>
      </c>
      <c r="B110" s="108" t="s">
        <v>98</v>
      </c>
      <c r="C110" s="109" t="s">
        <v>12</v>
      </c>
      <c r="D110" s="83" t="s">
        <v>103</v>
      </c>
      <c r="E110" s="75"/>
      <c r="F110" s="132">
        <v>3921626</v>
      </c>
      <c r="G110" s="132">
        <v>3921626</v>
      </c>
      <c r="H110" s="132">
        <v>3921626</v>
      </c>
      <c r="I110" s="216">
        <v>100</v>
      </c>
      <c r="J110" s="208"/>
    </row>
    <row r="111" spans="1:10" s="65" customFormat="1" ht="17.25" hidden="1" customHeight="1" x14ac:dyDescent="0.25">
      <c r="A111" s="35" t="s">
        <v>16</v>
      </c>
      <c r="B111" s="110" t="s">
        <v>98</v>
      </c>
      <c r="C111" s="111" t="s">
        <v>12</v>
      </c>
      <c r="D111" s="86" t="s">
        <v>103</v>
      </c>
      <c r="E111" s="79">
        <v>200</v>
      </c>
      <c r="F111" s="195">
        <v>0</v>
      </c>
      <c r="G111" s="195">
        <v>0</v>
      </c>
      <c r="H111" s="195">
        <v>0</v>
      </c>
      <c r="I111" s="217" t="e">
        <v>#DIV/0!</v>
      </c>
      <c r="J111" s="208"/>
    </row>
    <row r="112" spans="1:10" s="65" customFormat="1" ht="17.25" customHeight="1" x14ac:dyDescent="0.25">
      <c r="A112" s="35" t="s">
        <v>18</v>
      </c>
      <c r="B112" s="110" t="s">
        <v>98</v>
      </c>
      <c r="C112" s="111" t="s">
        <v>12</v>
      </c>
      <c r="D112" s="86" t="s">
        <v>103</v>
      </c>
      <c r="E112" s="79">
        <v>300</v>
      </c>
      <c r="F112" s="195">
        <v>3921626</v>
      </c>
      <c r="G112" s="195">
        <v>3921626</v>
      </c>
      <c r="H112" s="195">
        <v>3921626</v>
      </c>
      <c r="I112" s="217">
        <v>100</v>
      </c>
      <c r="J112" s="208"/>
    </row>
    <row r="113" spans="1:10" s="65" customFormat="1" ht="33.75" customHeight="1" x14ac:dyDescent="0.25">
      <c r="A113" s="29" t="s">
        <v>104</v>
      </c>
      <c r="B113" s="108" t="s">
        <v>98</v>
      </c>
      <c r="C113" s="109" t="s">
        <v>12</v>
      </c>
      <c r="D113" s="83" t="s">
        <v>105</v>
      </c>
      <c r="E113" s="75"/>
      <c r="F113" s="132">
        <v>21000</v>
      </c>
      <c r="G113" s="132">
        <v>21000</v>
      </c>
      <c r="H113" s="132">
        <v>21000</v>
      </c>
      <c r="I113" s="216">
        <v>100</v>
      </c>
      <c r="J113" s="208"/>
    </row>
    <row r="114" spans="1:10" s="65" customFormat="1" ht="32.25" customHeight="1" x14ac:dyDescent="0.25">
      <c r="A114" s="35" t="s">
        <v>16</v>
      </c>
      <c r="B114" s="110" t="s">
        <v>98</v>
      </c>
      <c r="C114" s="111" t="s">
        <v>12</v>
      </c>
      <c r="D114" s="86" t="s">
        <v>105</v>
      </c>
      <c r="E114" s="79">
        <v>200</v>
      </c>
      <c r="F114" s="195">
        <v>21000</v>
      </c>
      <c r="G114" s="195">
        <v>21000</v>
      </c>
      <c r="H114" s="195">
        <v>21000</v>
      </c>
      <c r="I114" s="217">
        <v>100</v>
      </c>
      <c r="J114" s="208"/>
    </row>
    <row r="115" spans="1:10" s="65" customFormat="1" ht="31.5" x14ac:dyDescent="0.25">
      <c r="A115" s="131" t="s">
        <v>106</v>
      </c>
      <c r="B115" s="104" t="s">
        <v>107</v>
      </c>
      <c r="C115" s="105" t="s">
        <v>7</v>
      </c>
      <c r="D115" s="106" t="s">
        <v>8</v>
      </c>
      <c r="E115" s="107"/>
      <c r="F115" s="196">
        <v>276334014</v>
      </c>
      <c r="G115" s="196">
        <f>SUM(G116+G203+G221+G225)</f>
        <v>276824289</v>
      </c>
      <c r="H115" s="196">
        <f>SUM(H116+H203+H221+H225)</f>
        <v>273070769</v>
      </c>
      <c r="I115" s="213">
        <v>98.644078518702528</v>
      </c>
      <c r="J115" s="208"/>
    </row>
    <row r="116" spans="1:10" s="65" customFormat="1" ht="47.25" x14ac:dyDescent="0.25">
      <c r="A116" s="61" t="s">
        <v>108</v>
      </c>
      <c r="B116" s="89" t="s">
        <v>109</v>
      </c>
      <c r="C116" s="90" t="s">
        <v>7</v>
      </c>
      <c r="D116" s="91" t="s">
        <v>8</v>
      </c>
      <c r="E116" s="64"/>
      <c r="F116" s="193">
        <v>251711921</v>
      </c>
      <c r="G116" s="193">
        <f>SUM(G117+G139+G197+G200)</f>
        <v>251833808</v>
      </c>
      <c r="H116" s="193">
        <f>SUM(H117+H139+H197+H200)</f>
        <v>248310972</v>
      </c>
      <c r="I116" s="218">
        <v>98.601126660483956</v>
      </c>
      <c r="J116" s="208"/>
    </row>
    <row r="117" spans="1:10" s="65" customFormat="1" ht="16.5" customHeight="1" x14ac:dyDescent="0.25">
      <c r="A117" s="92" t="s">
        <v>110</v>
      </c>
      <c r="B117" s="101" t="s">
        <v>109</v>
      </c>
      <c r="C117" s="102" t="s">
        <v>12</v>
      </c>
      <c r="D117" s="95" t="s">
        <v>8</v>
      </c>
      <c r="E117" s="70"/>
      <c r="F117" s="194">
        <v>32724946</v>
      </c>
      <c r="G117" s="194">
        <f>SUM(G118+G121+G126+G128+G131+G133+G137)</f>
        <v>32812049</v>
      </c>
      <c r="H117" s="194">
        <f>SUM(H118+H121+H126+H128+H131+H133+H137)</f>
        <v>31530758</v>
      </c>
      <c r="I117" s="219">
        <v>96.095059470379312</v>
      </c>
      <c r="J117" s="208"/>
    </row>
    <row r="118" spans="1:10" s="65" customFormat="1" ht="18" customHeight="1" x14ac:dyDescent="0.25">
      <c r="A118" s="71" t="s">
        <v>111</v>
      </c>
      <c r="B118" s="108" t="s">
        <v>109</v>
      </c>
      <c r="C118" s="109" t="s">
        <v>12</v>
      </c>
      <c r="D118" s="83" t="s">
        <v>112</v>
      </c>
      <c r="E118" s="75"/>
      <c r="F118" s="132">
        <v>1037421</v>
      </c>
      <c r="G118" s="132">
        <v>1037421</v>
      </c>
      <c r="H118" s="132">
        <v>698070</v>
      </c>
      <c r="I118" s="216">
        <v>67.288979112626407</v>
      </c>
      <c r="J118" s="208"/>
    </row>
    <row r="119" spans="1:10" s="65" customFormat="1" ht="18" hidden="1" customHeight="1" x14ac:dyDescent="0.25">
      <c r="A119" s="98" t="s">
        <v>16</v>
      </c>
      <c r="B119" s="110" t="s">
        <v>109</v>
      </c>
      <c r="C119" s="111" t="s">
        <v>12</v>
      </c>
      <c r="D119" s="86" t="s">
        <v>112</v>
      </c>
      <c r="E119" s="79">
        <v>200</v>
      </c>
      <c r="F119" s="195">
        <v>0</v>
      </c>
      <c r="G119" s="195">
        <v>0</v>
      </c>
      <c r="H119" s="195">
        <v>0</v>
      </c>
      <c r="I119" s="217" t="e">
        <v>#DIV/0!</v>
      </c>
      <c r="J119" s="208"/>
    </row>
    <row r="120" spans="1:10" s="65" customFormat="1" ht="17.25" customHeight="1" x14ac:dyDescent="0.25">
      <c r="A120" s="98" t="s">
        <v>18</v>
      </c>
      <c r="B120" s="110" t="s">
        <v>109</v>
      </c>
      <c r="C120" s="111" t="s">
        <v>12</v>
      </c>
      <c r="D120" s="86" t="s">
        <v>112</v>
      </c>
      <c r="E120" s="79">
        <v>300</v>
      </c>
      <c r="F120" s="195">
        <v>1037421</v>
      </c>
      <c r="G120" s="195">
        <v>1037421</v>
      </c>
      <c r="H120" s="195">
        <v>698070</v>
      </c>
      <c r="I120" s="217">
        <v>67.288979112626407</v>
      </c>
      <c r="J120" s="208"/>
    </row>
    <row r="121" spans="1:10" s="65" customFormat="1" ht="94.5" x14ac:dyDescent="0.25">
      <c r="A121" s="80" t="s">
        <v>113</v>
      </c>
      <c r="B121" s="108" t="s">
        <v>109</v>
      </c>
      <c r="C121" s="109" t="s">
        <v>12</v>
      </c>
      <c r="D121" s="83" t="s">
        <v>114</v>
      </c>
      <c r="E121" s="75"/>
      <c r="F121" s="132">
        <v>16468514</v>
      </c>
      <c r="G121" s="132">
        <v>16468514</v>
      </c>
      <c r="H121" s="132">
        <v>16468514</v>
      </c>
      <c r="I121" s="216">
        <v>100</v>
      </c>
      <c r="J121" s="208"/>
    </row>
    <row r="122" spans="1:10" s="65" customFormat="1" ht="47.25" x14ac:dyDescent="0.25">
      <c r="A122" s="76" t="s">
        <v>24</v>
      </c>
      <c r="B122" s="110" t="s">
        <v>109</v>
      </c>
      <c r="C122" s="111" t="s">
        <v>12</v>
      </c>
      <c r="D122" s="86" t="s">
        <v>114</v>
      </c>
      <c r="E122" s="79">
        <v>100</v>
      </c>
      <c r="F122" s="195">
        <v>16240168</v>
      </c>
      <c r="G122" s="195">
        <v>16240168</v>
      </c>
      <c r="H122" s="195">
        <v>16240168</v>
      </c>
      <c r="I122" s="217">
        <v>100</v>
      </c>
      <c r="J122" s="208"/>
    </row>
    <row r="123" spans="1:10" s="65" customFormat="1" ht="30.75" customHeight="1" x14ac:dyDescent="0.25">
      <c r="A123" s="98" t="s">
        <v>16</v>
      </c>
      <c r="B123" s="110" t="s">
        <v>109</v>
      </c>
      <c r="C123" s="111" t="s">
        <v>12</v>
      </c>
      <c r="D123" s="86" t="s">
        <v>114</v>
      </c>
      <c r="E123" s="79">
        <v>200</v>
      </c>
      <c r="F123" s="195">
        <v>228346</v>
      </c>
      <c r="G123" s="195">
        <v>228346</v>
      </c>
      <c r="H123" s="195">
        <v>228346</v>
      </c>
      <c r="I123" s="217">
        <v>100</v>
      </c>
      <c r="J123" s="208"/>
    </row>
    <row r="124" spans="1:10" s="65" customFormat="1" ht="18.75" hidden="1" customHeight="1" x14ac:dyDescent="0.25">
      <c r="A124" s="71" t="s">
        <v>115</v>
      </c>
      <c r="B124" s="108" t="s">
        <v>109</v>
      </c>
      <c r="C124" s="109" t="s">
        <v>12</v>
      </c>
      <c r="D124" s="83" t="s">
        <v>116</v>
      </c>
      <c r="E124" s="75"/>
      <c r="F124" s="132">
        <v>0</v>
      </c>
      <c r="G124" s="132"/>
      <c r="H124" s="132">
        <v>0</v>
      </c>
      <c r="I124" s="220" t="e">
        <v>#DIV/0!</v>
      </c>
      <c r="J124" s="208"/>
    </row>
    <row r="125" spans="1:10" s="65" customFormat="1" ht="30.75" hidden="1" customHeight="1" x14ac:dyDescent="0.25">
      <c r="A125" s="98" t="s">
        <v>16</v>
      </c>
      <c r="B125" s="110" t="s">
        <v>109</v>
      </c>
      <c r="C125" s="111" t="s">
        <v>12</v>
      </c>
      <c r="D125" s="86" t="s">
        <v>116</v>
      </c>
      <c r="E125" s="79">
        <v>200</v>
      </c>
      <c r="F125" s="195">
        <v>0</v>
      </c>
      <c r="G125" s="195"/>
      <c r="H125" s="195">
        <v>0</v>
      </c>
      <c r="I125" s="217" t="e">
        <v>#DIV/0!</v>
      </c>
      <c r="J125" s="208"/>
    </row>
    <row r="126" spans="1:10" s="65" customFormat="1" ht="30.75" customHeight="1" x14ac:dyDescent="0.25">
      <c r="A126" s="71" t="s">
        <v>117</v>
      </c>
      <c r="B126" s="108" t="s">
        <v>109</v>
      </c>
      <c r="C126" s="109" t="s">
        <v>12</v>
      </c>
      <c r="D126" s="83" t="s">
        <v>118</v>
      </c>
      <c r="E126" s="75"/>
      <c r="F126" s="132">
        <v>6039</v>
      </c>
      <c r="G126" s="132">
        <v>6039</v>
      </c>
      <c r="H126" s="132">
        <v>6039</v>
      </c>
      <c r="I126" s="216">
        <v>100</v>
      </c>
      <c r="J126" s="208"/>
    </row>
    <row r="127" spans="1:10" s="65" customFormat="1" ht="16.5" customHeight="1" x14ac:dyDescent="0.25">
      <c r="A127" s="98" t="s">
        <v>18</v>
      </c>
      <c r="B127" s="110" t="s">
        <v>109</v>
      </c>
      <c r="C127" s="111" t="s">
        <v>12</v>
      </c>
      <c r="D127" s="86" t="s">
        <v>118</v>
      </c>
      <c r="E127" s="79">
        <v>300</v>
      </c>
      <c r="F127" s="195">
        <v>6039</v>
      </c>
      <c r="G127" s="195">
        <v>6039</v>
      </c>
      <c r="H127" s="195">
        <v>6039</v>
      </c>
      <c r="I127" s="217">
        <v>100</v>
      </c>
      <c r="J127" s="208"/>
    </row>
    <row r="128" spans="1:10" s="65" customFormat="1" ht="66" customHeight="1" x14ac:dyDescent="0.25">
      <c r="A128" s="71" t="s">
        <v>49</v>
      </c>
      <c r="B128" s="108" t="s">
        <v>109</v>
      </c>
      <c r="C128" s="109" t="s">
        <v>12</v>
      </c>
      <c r="D128" s="83" t="s">
        <v>50</v>
      </c>
      <c r="E128" s="75"/>
      <c r="F128" s="132">
        <v>1019070</v>
      </c>
      <c r="G128" s="132">
        <v>1239956</v>
      </c>
      <c r="H128" s="132">
        <v>1239956</v>
      </c>
      <c r="I128" s="216">
        <v>100</v>
      </c>
      <c r="J128" s="208"/>
    </row>
    <row r="129" spans="1:10" s="65" customFormat="1" ht="30.75" customHeight="1" x14ac:dyDescent="0.25">
      <c r="A129" s="98" t="s">
        <v>16</v>
      </c>
      <c r="B129" s="110" t="s">
        <v>109</v>
      </c>
      <c r="C129" s="111" t="s">
        <v>12</v>
      </c>
      <c r="D129" s="86" t="s">
        <v>50</v>
      </c>
      <c r="E129" s="79">
        <v>200</v>
      </c>
      <c r="F129" s="195">
        <v>5070</v>
      </c>
      <c r="G129" s="195">
        <v>4557</v>
      </c>
      <c r="H129" s="195">
        <v>4557</v>
      </c>
      <c r="I129" s="217">
        <v>100</v>
      </c>
      <c r="J129" s="208"/>
    </row>
    <row r="130" spans="1:10" s="65" customFormat="1" ht="17.25" customHeight="1" x14ac:dyDescent="0.25">
      <c r="A130" s="98" t="s">
        <v>18</v>
      </c>
      <c r="B130" s="110" t="s">
        <v>109</v>
      </c>
      <c r="C130" s="111" t="s">
        <v>12</v>
      </c>
      <c r="D130" s="86" t="s">
        <v>50</v>
      </c>
      <c r="E130" s="79">
        <v>300</v>
      </c>
      <c r="F130" s="195">
        <v>1014000</v>
      </c>
      <c r="G130" s="195">
        <v>1235399</v>
      </c>
      <c r="H130" s="195">
        <v>1235399</v>
      </c>
      <c r="I130" s="217">
        <v>100</v>
      </c>
      <c r="J130" s="208"/>
    </row>
    <row r="131" spans="1:10" s="65" customFormat="1" ht="31.5" customHeight="1" x14ac:dyDescent="0.25">
      <c r="A131" s="71" t="s">
        <v>119</v>
      </c>
      <c r="B131" s="108" t="s">
        <v>109</v>
      </c>
      <c r="C131" s="109" t="s">
        <v>12</v>
      </c>
      <c r="D131" s="83" t="s">
        <v>120</v>
      </c>
      <c r="E131" s="75"/>
      <c r="F131" s="132">
        <v>40413</v>
      </c>
      <c r="G131" s="132">
        <v>40413</v>
      </c>
      <c r="H131" s="132">
        <v>40413</v>
      </c>
      <c r="I131" s="216">
        <v>100</v>
      </c>
      <c r="J131" s="208"/>
    </row>
    <row r="132" spans="1:10" s="65" customFormat="1" ht="30.75" customHeight="1" x14ac:dyDescent="0.25">
      <c r="A132" s="98" t="s">
        <v>16</v>
      </c>
      <c r="B132" s="110" t="s">
        <v>109</v>
      </c>
      <c r="C132" s="111" t="s">
        <v>12</v>
      </c>
      <c r="D132" s="86" t="s">
        <v>120</v>
      </c>
      <c r="E132" s="79">
        <v>200</v>
      </c>
      <c r="F132" s="195">
        <v>40413</v>
      </c>
      <c r="G132" s="195">
        <v>40413</v>
      </c>
      <c r="H132" s="195">
        <v>40413</v>
      </c>
      <c r="I132" s="217">
        <v>100</v>
      </c>
      <c r="J132" s="208"/>
    </row>
    <row r="133" spans="1:10" s="65" customFormat="1" ht="33.75" customHeight="1" x14ac:dyDescent="0.25">
      <c r="A133" s="71" t="s">
        <v>22</v>
      </c>
      <c r="B133" s="108" t="s">
        <v>109</v>
      </c>
      <c r="C133" s="109" t="s">
        <v>12</v>
      </c>
      <c r="D133" s="83" t="s">
        <v>23</v>
      </c>
      <c r="E133" s="75"/>
      <c r="F133" s="132">
        <v>14138489</v>
      </c>
      <c r="G133" s="132">
        <f>SUM(G134:G136)</f>
        <v>13997477</v>
      </c>
      <c r="H133" s="132">
        <v>13055537</v>
      </c>
      <c r="I133" s="216">
        <v>93.270644416847404</v>
      </c>
      <c r="J133" s="208"/>
    </row>
    <row r="134" spans="1:10" s="65" customFormat="1" ht="48.75" customHeight="1" x14ac:dyDescent="0.25">
      <c r="A134" s="98" t="s">
        <v>24</v>
      </c>
      <c r="B134" s="110" t="s">
        <v>109</v>
      </c>
      <c r="C134" s="111" t="s">
        <v>12</v>
      </c>
      <c r="D134" s="86" t="s">
        <v>23</v>
      </c>
      <c r="E134" s="79">
        <v>100</v>
      </c>
      <c r="F134" s="195">
        <v>5423547</v>
      </c>
      <c r="G134" s="195">
        <v>5423547</v>
      </c>
      <c r="H134" s="195">
        <v>5423547</v>
      </c>
      <c r="I134" s="217">
        <v>100</v>
      </c>
      <c r="J134" s="208"/>
    </row>
    <row r="135" spans="1:10" s="65" customFormat="1" ht="31.5" customHeight="1" x14ac:dyDescent="0.25">
      <c r="A135" s="98" t="s">
        <v>16</v>
      </c>
      <c r="B135" s="110" t="s">
        <v>109</v>
      </c>
      <c r="C135" s="111" t="s">
        <v>12</v>
      </c>
      <c r="D135" s="86" t="s">
        <v>23</v>
      </c>
      <c r="E135" s="79">
        <v>200</v>
      </c>
      <c r="F135" s="195">
        <v>8223592</v>
      </c>
      <c r="G135" s="195">
        <v>8159211</v>
      </c>
      <c r="H135" s="195">
        <v>7217275</v>
      </c>
      <c r="I135" s="217">
        <v>88.455550420255094</v>
      </c>
      <c r="J135" s="208"/>
    </row>
    <row r="136" spans="1:10" s="65" customFormat="1" ht="17.25" customHeight="1" x14ac:dyDescent="0.25">
      <c r="A136" s="98" t="s">
        <v>26</v>
      </c>
      <c r="B136" s="110" t="s">
        <v>109</v>
      </c>
      <c r="C136" s="111" t="s">
        <v>12</v>
      </c>
      <c r="D136" s="86" t="s">
        <v>23</v>
      </c>
      <c r="E136" s="79">
        <v>800</v>
      </c>
      <c r="F136" s="195">
        <v>491350</v>
      </c>
      <c r="G136" s="195">
        <v>414719</v>
      </c>
      <c r="H136" s="195">
        <v>414715</v>
      </c>
      <c r="I136" s="217">
        <v>99.999035491501473</v>
      </c>
      <c r="J136" s="208"/>
    </row>
    <row r="137" spans="1:10" s="65" customFormat="1" ht="34.5" customHeight="1" x14ac:dyDescent="0.25">
      <c r="A137" s="71" t="s">
        <v>121</v>
      </c>
      <c r="B137" s="108" t="s">
        <v>109</v>
      </c>
      <c r="C137" s="109" t="s">
        <v>12</v>
      </c>
      <c r="D137" s="83" t="s">
        <v>122</v>
      </c>
      <c r="E137" s="75"/>
      <c r="F137" s="132">
        <v>15000</v>
      </c>
      <c r="G137" s="132">
        <v>22229</v>
      </c>
      <c r="H137" s="132">
        <v>22229</v>
      </c>
      <c r="I137" s="216">
        <v>100</v>
      </c>
      <c r="J137" s="208"/>
    </row>
    <row r="138" spans="1:10" s="65" customFormat="1" ht="18" customHeight="1" x14ac:dyDescent="0.25">
      <c r="A138" s="98" t="s">
        <v>18</v>
      </c>
      <c r="B138" s="110" t="s">
        <v>109</v>
      </c>
      <c r="C138" s="111" t="s">
        <v>12</v>
      </c>
      <c r="D138" s="86" t="s">
        <v>122</v>
      </c>
      <c r="E138" s="79">
        <v>300</v>
      </c>
      <c r="F138" s="195">
        <v>15000</v>
      </c>
      <c r="G138" s="195">
        <v>22229</v>
      </c>
      <c r="H138" s="195">
        <v>22229</v>
      </c>
      <c r="I138" s="217">
        <v>100</v>
      </c>
      <c r="J138" s="208"/>
    </row>
    <row r="139" spans="1:10" s="65" customFormat="1" ht="17.25" customHeight="1" x14ac:dyDescent="0.25">
      <c r="A139" s="92" t="s">
        <v>123</v>
      </c>
      <c r="B139" s="101" t="s">
        <v>109</v>
      </c>
      <c r="C139" s="102" t="s">
        <v>37</v>
      </c>
      <c r="D139" s="95" t="s">
        <v>8</v>
      </c>
      <c r="E139" s="70"/>
      <c r="F139" s="194">
        <v>215577527</v>
      </c>
      <c r="G139" s="194">
        <f>SUM(G140+G142+G144+G149+G152+G155+G157+G159+G161+G169+G171+G173+G176+G178+G181+G187+G190+G194)</f>
        <v>215612311</v>
      </c>
      <c r="H139" s="194">
        <f>SUM(H140+H142+H144+H149+H152+H155+H157+H159+H161+H169+H171+H173+H176+H178+H181+H187+H190+H194)</f>
        <v>214111086</v>
      </c>
      <c r="I139" s="219">
        <v>99.303738736885023</v>
      </c>
      <c r="J139" s="208"/>
    </row>
    <row r="140" spans="1:10" s="65" customFormat="1" ht="47.25" customHeight="1" x14ac:dyDescent="0.25">
      <c r="A140" s="29" t="s">
        <v>124</v>
      </c>
      <c r="B140" s="124" t="s">
        <v>109</v>
      </c>
      <c r="C140" s="125" t="s">
        <v>37</v>
      </c>
      <c r="D140" s="133" t="s">
        <v>125</v>
      </c>
      <c r="E140" s="117"/>
      <c r="F140" s="34">
        <v>1026525</v>
      </c>
      <c r="G140" s="34">
        <v>1026525</v>
      </c>
      <c r="H140" s="34">
        <v>1026525</v>
      </c>
      <c r="I140" s="216">
        <v>100</v>
      </c>
      <c r="J140" s="208"/>
    </row>
    <row r="141" spans="1:10" s="65" customFormat="1" ht="32.25" customHeight="1" x14ac:dyDescent="0.25">
      <c r="A141" s="127" t="s">
        <v>16</v>
      </c>
      <c r="B141" s="128" t="s">
        <v>109</v>
      </c>
      <c r="C141" s="129" t="s">
        <v>37</v>
      </c>
      <c r="D141" s="134" t="s">
        <v>125</v>
      </c>
      <c r="E141" s="122" t="s">
        <v>17</v>
      </c>
      <c r="F141" s="197">
        <v>1026525</v>
      </c>
      <c r="G141" s="197">
        <v>1026525</v>
      </c>
      <c r="H141" s="197">
        <v>1026525</v>
      </c>
      <c r="I141" s="217">
        <v>100</v>
      </c>
      <c r="J141" s="208"/>
    </row>
    <row r="142" spans="1:10" s="65" customFormat="1" ht="47.25" customHeight="1" x14ac:dyDescent="0.25">
      <c r="A142" s="29" t="s">
        <v>126</v>
      </c>
      <c r="B142" s="124" t="s">
        <v>109</v>
      </c>
      <c r="C142" s="125" t="s">
        <v>37</v>
      </c>
      <c r="D142" s="133" t="s">
        <v>127</v>
      </c>
      <c r="E142" s="117"/>
      <c r="F142" s="34">
        <v>374501</v>
      </c>
      <c r="G142" s="34">
        <v>374501</v>
      </c>
      <c r="H142" s="34">
        <v>374501</v>
      </c>
      <c r="I142" s="216">
        <v>100</v>
      </c>
      <c r="J142" s="208"/>
    </row>
    <row r="143" spans="1:10" s="65" customFormat="1" ht="33" customHeight="1" x14ac:dyDescent="0.25">
      <c r="A143" s="127" t="s">
        <v>16</v>
      </c>
      <c r="B143" s="128" t="s">
        <v>109</v>
      </c>
      <c r="C143" s="129" t="s">
        <v>37</v>
      </c>
      <c r="D143" s="134" t="s">
        <v>127</v>
      </c>
      <c r="E143" s="122" t="s">
        <v>17</v>
      </c>
      <c r="F143" s="197">
        <v>374501</v>
      </c>
      <c r="G143" s="197">
        <v>374501</v>
      </c>
      <c r="H143" s="197">
        <v>374501</v>
      </c>
      <c r="I143" s="217">
        <v>100</v>
      </c>
      <c r="J143" s="208"/>
    </row>
    <row r="144" spans="1:10" s="65" customFormat="1" ht="81" customHeight="1" x14ac:dyDescent="0.25">
      <c r="A144" s="71" t="s">
        <v>128</v>
      </c>
      <c r="B144" s="108" t="s">
        <v>109</v>
      </c>
      <c r="C144" s="109" t="s">
        <v>37</v>
      </c>
      <c r="D144" s="83" t="s">
        <v>129</v>
      </c>
      <c r="E144" s="75"/>
      <c r="F144" s="132">
        <v>155524052</v>
      </c>
      <c r="G144" s="132">
        <f>SUM(G145:G146)</f>
        <v>155524052</v>
      </c>
      <c r="H144" s="132">
        <v>155513232</v>
      </c>
      <c r="I144" s="216">
        <v>99.993042876737803</v>
      </c>
      <c r="J144" s="208"/>
    </row>
    <row r="145" spans="1:10" s="65" customFormat="1" ht="47.25" x14ac:dyDescent="0.25">
      <c r="A145" s="76" t="s">
        <v>24</v>
      </c>
      <c r="B145" s="110" t="s">
        <v>109</v>
      </c>
      <c r="C145" s="111" t="s">
        <v>37</v>
      </c>
      <c r="D145" s="86" t="s">
        <v>129</v>
      </c>
      <c r="E145" s="79">
        <v>100</v>
      </c>
      <c r="F145" s="195">
        <v>150504401</v>
      </c>
      <c r="G145" s="195">
        <v>151408795</v>
      </c>
      <c r="H145" s="195">
        <v>151408795</v>
      </c>
      <c r="I145" s="217">
        <v>100</v>
      </c>
      <c r="J145" s="208"/>
    </row>
    <row r="146" spans="1:10" s="65" customFormat="1" ht="30.75" customHeight="1" x14ac:dyDescent="0.25">
      <c r="A146" s="98" t="s">
        <v>16</v>
      </c>
      <c r="B146" s="110" t="s">
        <v>109</v>
      </c>
      <c r="C146" s="111" t="s">
        <v>37</v>
      </c>
      <c r="D146" s="86" t="s">
        <v>129</v>
      </c>
      <c r="E146" s="79">
        <v>200</v>
      </c>
      <c r="F146" s="195">
        <v>5019651</v>
      </c>
      <c r="G146" s="195">
        <v>4115257</v>
      </c>
      <c r="H146" s="195">
        <v>4104437</v>
      </c>
      <c r="I146" s="217">
        <v>99.737075959047033</v>
      </c>
      <c r="J146" s="208"/>
    </row>
    <row r="147" spans="1:10" s="65" customFormat="1" ht="16.5" hidden="1" customHeight="1" x14ac:dyDescent="0.25">
      <c r="A147" s="71" t="s">
        <v>115</v>
      </c>
      <c r="B147" s="108" t="s">
        <v>109</v>
      </c>
      <c r="C147" s="109" t="s">
        <v>37</v>
      </c>
      <c r="D147" s="83" t="s">
        <v>116</v>
      </c>
      <c r="E147" s="75"/>
      <c r="F147" s="132">
        <v>0</v>
      </c>
      <c r="G147" s="132"/>
      <c r="H147" s="132">
        <v>0</v>
      </c>
      <c r="I147" s="216" t="e">
        <v>#DIV/0!</v>
      </c>
      <c r="J147" s="208"/>
    </row>
    <row r="148" spans="1:10" s="65" customFormat="1" ht="30.75" hidden="1" customHeight="1" x14ac:dyDescent="0.25">
      <c r="A148" s="98" t="s">
        <v>16</v>
      </c>
      <c r="B148" s="110" t="s">
        <v>109</v>
      </c>
      <c r="C148" s="111" t="s">
        <v>37</v>
      </c>
      <c r="D148" s="86" t="s">
        <v>116</v>
      </c>
      <c r="E148" s="79">
        <v>200</v>
      </c>
      <c r="F148" s="195">
        <v>0</v>
      </c>
      <c r="G148" s="195"/>
      <c r="H148" s="195">
        <v>0</v>
      </c>
      <c r="I148" s="217" t="e">
        <v>#DIV/0!</v>
      </c>
      <c r="J148" s="208"/>
    </row>
    <row r="149" spans="1:10" s="65" customFormat="1" ht="30.75" customHeight="1" x14ac:dyDescent="0.25">
      <c r="A149" s="71" t="s">
        <v>117</v>
      </c>
      <c r="B149" s="108" t="s">
        <v>109</v>
      </c>
      <c r="C149" s="109" t="s">
        <v>37</v>
      </c>
      <c r="D149" s="83" t="s">
        <v>118</v>
      </c>
      <c r="E149" s="75"/>
      <c r="F149" s="132">
        <v>71916</v>
      </c>
      <c r="G149" s="132">
        <v>67510</v>
      </c>
      <c r="H149" s="132">
        <v>67510</v>
      </c>
      <c r="I149" s="216">
        <v>100</v>
      </c>
      <c r="J149" s="208"/>
    </row>
    <row r="150" spans="1:10" s="65" customFormat="1" ht="48.75" customHeight="1" x14ac:dyDescent="0.25">
      <c r="A150" s="98" t="s">
        <v>24</v>
      </c>
      <c r="B150" s="110" t="s">
        <v>109</v>
      </c>
      <c r="C150" s="111" t="s">
        <v>37</v>
      </c>
      <c r="D150" s="86" t="s">
        <v>118</v>
      </c>
      <c r="E150" s="79">
        <v>100</v>
      </c>
      <c r="F150" s="195">
        <v>55123</v>
      </c>
      <c r="G150" s="195">
        <v>42471</v>
      </c>
      <c r="H150" s="195">
        <v>42471</v>
      </c>
      <c r="I150" s="217">
        <v>100</v>
      </c>
      <c r="J150" s="208"/>
    </row>
    <row r="151" spans="1:10" s="65" customFormat="1" ht="19.5" customHeight="1" x14ac:dyDescent="0.25">
      <c r="A151" s="98" t="s">
        <v>18</v>
      </c>
      <c r="B151" s="110" t="s">
        <v>109</v>
      </c>
      <c r="C151" s="111" t="s">
        <v>37</v>
      </c>
      <c r="D151" s="86" t="s">
        <v>118</v>
      </c>
      <c r="E151" s="79">
        <v>300</v>
      </c>
      <c r="F151" s="195">
        <v>16793</v>
      </c>
      <c r="G151" s="195">
        <v>25039</v>
      </c>
      <c r="H151" s="195">
        <v>25039</v>
      </c>
      <c r="I151" s="217">
        <v>100</v>
      </c>
      <c r="J151" s="208"/>
    </row>
    <row r="152" spans="1:10" s="65" customFormat="1" ht="64.5" customHeight="1" x14ac:dyDescent="0.25">
      <c r="A152" s="71" t="s">
        <v>49</v>
      </c>
      <c r="B152" s="108" t="s">
        <v>109</v>
      </c>
      <c r="C152" s="109" t="s">
        <v>37</v>
      </c>
      <c r="D152" s="83" t="s">
        <v>50</v>
      </c>
      <c r="E152" s="75"/>
      <c r="F152" s="132">
        <v>7840422</v>
      </c>
      <c r="G152" s="132">
        <v>7603954</v>
      </c>
      <c r="H152" s="132">
        <v>7603954</v>
      </c>
      <c r="I152" s="216">
        <v>100</v>
      </c>
      <c r="J152" s="208"/>
    </row>
    <row r="153" spans="1:10" s="65" customFormat="1" ht="30" customHeight="1" x14ac:dyDescent="0.25">
      <c r="A153" s="98" t="s">
        <v>16</v>
      </c>
      <c r="B153" s="110" t="s">
        <v>109</v>
      </c>
      <c r="C153" s="111" t="s">
        <v>37</v>
      </c>
      <c r="D153" s="86" t="s">
        <v>50</v>
      </c>
      <c r="E153" s="79">
        <v>200</v>
      </c>
      <c r="F153" s="195">
        <v>38305</v>
      </c>
      <c r="G153" s="195">
        <v>32308</v>
      </c>
      <c r="H153" s="195">
        <v>32308</v>
      </c>
      <c r="I153" s="217">
        <v>100</v>
      </c>
      <c r="J153" s="208"/>
    </row>
    <row r="154" spans="1:10" s="65" customFormat="1" ht="16.5" customHeight="1" x14ac:dyDescent="0.25">
      <c r="A154" s="98" t="s">
        <v>18</v>
      </c>
      <c r="B154" s="110" t="s">
        <v>109</v>
      </c>
      <c r="C154" s="111" t="s">
        <v>37</v>
      </c>
      <c r="D154" s="86" t="s">
        <v>50</v>
      </c>
      <c r="E154" s="79">
        <v>300</v>
      </c>
      <c r="F154" s="195">
        <v>7802117</v>
      </c>
      <c r="G154" s="195">
        <v>7571646</v>
      </c>
      <c r="H154" s="195">
        <v>7571646</v>
      </c>
      <c r="I154" s="217">
        <v>100</v>
      </c>
      <c r="J154" s="208"/>
    </row>
    <row r="155" spans="1:10" s="65" customFormat="1" ht="50.25" customHeight="1" x14ac:dyDescent="0.25">
      <c r="A155" s="71" t="s">
        <v>130</v>
      </c>
      <c r="B155" s="108" t="s">
        <v>109</v>
      </c>
      <c r="C155" s="109" t="s">
        <v>37</v>
      </c>
      <c r="D155" s="83" t="s">
        <v>131</v>
      </c>
      <c r="E155" s="75"/>
      <c r="F155" s="132">
        <v>328051</v>
      </c>
      <c r="G155" s="132">
        <v>328051</v>
      </c>
      <c r="H155" s="132">
        <v>328051</v>
      </c>
      <c r="I155" s="216">
        <v>100</v>
      </c>
      <c r="J155" s="208"/>
    </row>
    <row r="156" spans="1:10" s="65" customFormat="1" ht="34.5" customHeight="1" x14ac:dyDescent="0.25">
      <c r="A156" s="98" t="s">
        <v>16</v>
      </c>
      <c r="B156" s="110" t="s">
        <v>109</v>
      </c>
      <c r="C156" s="111" t="s">
        <v>37</v>
      </c>
      <c r="D156" s="86" t="s">
        <v>131</v>
      </c>
      <c r="E156" s="79">
        <v>200</v>
      </c>
      <c r="F156" s="195">
        <v>328051</v>
      </c>
      <c r="G156" s="195">
        <v>328051</v>
      </c>
      <c r="H156" s="195">
        <v>328051</v>
      </c>
      <c r="I156" s="217">
        <v>100</v>
      </c>
      <c r="J156" s="208"/>
    </row>
    <row r="157" spans="1:10" s="65" customFormat="1" ht="64.5" customHeight="1" x14ac:dyDescent="0.25">
      <c r="A157" s="71" t="s">
        <v>132</v>
      </c>
      <c r="B157" s="108" t="s">
        <v>109</v>
      </c>
      <c r="C157" s="109" t="s">
        <v>37</v>
      </c>
      <c r="D157" s="83" t="s">
        <v>133</v>
      </c>
      <c r="E157" s="75"/>
      <c r="F157" s="132">
        <v>191238</v>
      </c>
      <c r="G157" s="132">
        <v>191238</v>
      </c>
      <c r="H157" s="132">
        <v>191238</v>
      </c>
      <c r="I157" s="216">
        <v>100</v>
      </c>
      <c r="J157" s="208"/>
    </row>
    <row r="158" spans="1:10" s="65" customFormat="1" ht="31.5" customHeight="1" x14ac:dyDescent="0.25">
      <c r="A158" s="98" t="s">
        <v>16</v>
      </c>
      <c r="B158" s="110" t="s">
        <v>109</v>
      </c>
      <c r="C158" s="111" t="s">
        <v>37</v>
      </c>
      <c r="D158" s="86" t="s">
        <v>133</v>
      </c>
      <c r="E158" s="79">
        <v>200</v>
      </c>
      <c r="F158" s="195">
        <v>191238</v>
      </c>
      <c r="G158" s="195">
        <v>191238</v>
      </c>
      <c r="H158" s="195">
        <v>191238</v>
      </c>
      <c r="I158" s="217">
        <v>100</v>
      </c>
      <c r="J158" s="208"/>
    </row>
    <row r="159" spans="1:10" s="65" customFormat="1" ht="47.25" customHeight="1" x14ac:dyDescent="0.25">
      <c r="A159" s="71" t="s">
        <v>134</v>
      </c>
      <c r="B159" s="108" t="s">
        <v>109</v>
      </c>
      <c r="C159" s="109" t="s">
        <v>37</v>
      </c>
      <c r="D159" s="83" t="s">
        <v>135</v>
      </c>
      <c r="E159" s="75"/>
      <c r="F159" s="132">
        <v>3932040</v>
      </c>
      <c r="G159" s="132">
        <v>3932040</v>
      </c>
      <c r="H159" s="132">
        <v>3808986</v>
      </c>
      <c r="I159" s="216">
        <v>96.870479445783857</v>
      </c>
      <c r="J159" s="208"/>
    </row>
    <row r="160" spans="1:10" s="65" customFormat="1" ht="48.75" customHeight="1" x14ac:dyDescent="0.25">
      <c r="A160" s="98" t="s">
        <v>24</v>
      </c>
      <c r="B160" s="110" t="s">
        <v>109</v>
      </c>
      <c r="C160" s="111" t="s">
        <v>37</v>
      </c>
      <c r="D160" s="86" t="s">
        <v>135</v>
      </c>
      <c r="E160" s="79">
        <v>100</v>
      </c>
      <c r="F160" s="195">
        <v>3932040</v>
      </c>
      <c r="G160" s="195">
        <v>3932040</v>
      </c>
      <c r="H160" s="195">
        <v>3808986</v>
      </c>
      <c r="I160" s="217">
        <v>96.870479445783857</v>
      </c>
      <c r="J160" s="208"/>
    </row>
    <row r="161" spans="1:10" s="65" customFormat="1" ht="48.75" customHeight="1" x14ac:dyDescent="0.25">
      <c r="A161" s="80" t="s">
        <v>136</v>
      </c>
      <c r="B161" s="108" t="s">
        <v>109</v>
      </c>
      <c r="C161" s="109" t="s">
        <v>37</v>
      </c>
      <c r="D161" s="83" t="s">
        <v>137</v>
      </c>
      <c r="E161" s="75"/>
      <c r="F161" s="132">
        <v>1819875</v>
      </c>
      <c r="G161" s="132">
        <v>1819875</v>
      </c>
      <c r="H161" s="132">
        <v>1597662</v>
      </c>
      <c r="I161" s="216">
        <v>87.789655882958996</v>
      </c>
      <c r="J161" s="208"/>
    </row>
    <row r="162" spans="1:10" s="65" customFormat="1" ht="31.5" x14ac:dyDescent="0.25">
      <c r="A162" s="76" t="s">
        <v>16</v>
      </c>
      <c r="B162" s="110" t="s">
        <v>109</v>
      </c>
      <c r="C162" s="111" t="s">
        <v>37</v>
      </c>
      <c r="D162" s="86" t="s">
        <v>137</v>
      </c>
      <c r="E162" s="79">
        <v>200</v>
      </c>
      <c r="F162" s="195">
        <v>1819875</v>
      </c>
      <c r="G162" s="195">
        <v>1819875</v>
      </c>
      <c r="H162" s="195">
        <v>1597662</v>
      </c>
      <c r="I162" s="217">
        <v>87.789655882958996</v>
      </c>
      <c r="J162" s="208"/>
    </row>
    <row r="163" spans="1:10" s="65" customFormat="1" ht="47.25" hidden="1" x14ac:dyDescent="0.25">
      <c r="A163" s="80" t="s">
        <v>138</v>
      </c>
      <c r="B163" s="108" t="s">
        <v>109</v>
      </c>
      <c r="C163" s="109" t="s">
        <v>37</v>
      </c>
      <c r="D163" s="83" t="s">
        <v>139</v>
      </c>
      <c r="E163" s="75"/>
      <c r="F163" s="132">
        <v>0</v>
      </c>
      <c r="G163" s="132"/>
      <c r="H163" s="132">
        <v>0</v>
      </c>
      <c r="I163" s="216" t="e">
        <v>#DIV/0!</v>
      </c>
      <c r="J163" s="208"/>
    </row>
    <row r="164" spans="1:10" s="65" customFormat="1" ht="31.5" hidden="1" x14ac:dyDescent="0.25">
      <c r="A164" s="76" t="s">
        <v>16</v>
      </c>
      <c r="B164" s="110" t="s">
        <v>109</v>
      </c>
      <c r="C164" s="111" t="s">
        <v>37</v>
      </c>
      <c r="D164" s="86" t="s">
        <v>139</v>
      </c>
      <c r="E164" s="79">
        <v>200</v>
      </c>
      <c r="F164" s="195">
        <v>0</v>
      </c>
      <c r="G164" s="195"/>
      <c r="H164" s="195">
        <v>0</v>
      </c>
      <c r="I164" s="217" t="e">
        <v>#DIV/0!</v>
      </c>
      <c r="J164" s="208"/>
    </row>
    <row r="165" spans="1:10" s="65" customFormat="1" ht="31.5" hidden="1" x14ac:dyDescent="0.25">
      <c r="A165" s="80" t="s">
        <v>140</v>
      </c>
      <c r="B165" s="108" t="s">
        <v>109</v>
      </c>
      <c r="C165" s="109" t="s">
        <v>37</v>
      </c>
      <c r="D165" s="83" t="s">
        <v>141</v>
      </c>
      <c r="E165" s="75"/>
      <c r="F165" s="132">
        <v>0</v>
      </c>
      <c r="G165" s="132"/>
      <c r="H165" s="132">
        <v>0</v>
      </c>
      <c r="I165" s="216" t="e">
        <v>#DIV/0!</v>
      </c>
      <c r="J165" s="208"/>
    </row>
    <row r="166" spans="1:10" s="65" customFormat="1" ht="31.5" hidden="1" x14ac:dyDescent="0.25">
      <c r="A166" s="76" t="s">
        <v>16</v>
      </c>
      <c r="B166" s="110" t="s">
        <v>109</v>
      </c>
      <c r="C166" s="111" t="s">
        <v>37</v>
      </c>
      <c r="D166" s="86" t="s">
        <v>141</v>
      </c>
      <c r="E166" s="79">
        <v>200</v>
      </c>
      <c r="F166" s="195">
        <v>0</v>
      </c>
      <c r="G166" s="195"/>
      <c r="H166" s="195">
        <v>0</v>
      </c>
      <c r="I166" s="217" t="e">
        <v>#DIV/0!</v>
      </c>
      <c r="J166" s="208"/>
    </row>
    <row r="167" spans="1:10" s="65" customFormat="1" ht="31.5" hidden="1" x14ac:dyDescent="0.25">
      <c r="A167" s="80" t="s">
        <v>142</v>
      </c>
      <c r="B167" s="108" t="s">
        <v>109</v>
      </c>
      <c r="C167" s="109" t="s">
        <v>37</v>
      </c>
      <c r="D167" s="83" t="s">
        <v>143</v>
      </c>
      <c r="E167" s="75"/>
      <c r="F167" s="132">
        <v>0</v>
      </c>
      <c r="G167" s="132"/>
      <c r="H167" s="132">
        <v>0</v>
      </c>
      <c r="I167" s="216" t="e">
        <v>#DIV/0!</v>
      </c>
      <c r="J167" s="208"/>
    </row>
    <row r="168" spans="1:10" s="65" customFormat="1" ht="32.25" hidden="1" customHeight="1" x14ac:dyDescent="0.25">
      <c r="A168" s="98" t="s">
        <v>16</v>
      </c>
      <c r="B168" s="110" t="s">
        <v>109</v>
      </c>
      <c r="C168" s="111" t="s">
        <v>37</v>
      </c>
      <c r="D168" s="86" t="s">
        <v>143</v>
      </c>
      <c r="E168" s="79">
        <v>200</v>
      </c>
      <c r="F168" s="195">
        <v>0</v>
      </c>
      <c r="G168" s="195"/>
      <c r="H168" s="195">
        <v>0</v>
      </c>
      <c r="I168" s="217" t="e">
        <v>#DIV/0!</v>
      </c>
      <c r="J168" s="208"/>
    </row>
    <row r="169" spans="1:10" s="65" customFormat="1" ht="48" customHeight="1" x14ac:dyDescent="0.25">
      <c r="A169" s="135" t="s">
        <v>144</v>
      </c>
      <c r="B169" s="124" t="s">
        <v>109</v>
      </c>
      <c r="C169" s="125" t="s">
        <v>37</v>
      </c>
      <c r="D169" s="133" t="s">
        <v>145</v>
      </c>
      <c r="E169" s="117"/>
      <c r="F169" s="34">
        <v>661847</v>
      </c>
      <c r="G169" s="34">
        <v>661847</v>
      </c>
      <c r="H169" s="34">
        <v>661847</v>
      </c>
      <c r="I169" s="216">
        <v>100</v>
      </c>
      <c r="J169" s="208"/>
    </row>
    <row r="170" spans="1:10" s="65" customFormat="1" ht="32.25" customHeight="1" x14ac:dyDescent="0.25">
      <c r="A170" s="118" t="s">
        <v>16</v>
      </c>
      <c r="B170" s="128" t="s">
        <v>109</v>
      </c>
      <c r="C170" s="129" t="s">
        <v>37</v>
      </c>
      <c r="D170" s="134" t="s">
        <v>145</v>
      </c>
      <c r="E170" s="122" t="s">
        <v>17</v>
      </c>
      <c r="F170" s="197">
        <v>661847</v>
      </c>
      <c r="G170" s="197">
        <v>661847</v>
      </c>
      <c r="H170" s="197">
        <v>661847</v>
      </c>
      <c r="I170" s="217">
        <v>100</v>
      </c>
      <c r="J170" s="208"/>
    </row>
    <row r="171" spans="1:10" s="65" customFormat="1" ht="32.25" customHeight="1" x14ac:dyDescent="0.25">
      <c r="A171" s="29" t="s">
        <v>146</v>
      </c>
      <c r="B171" s="124" t="s">
        <v>109</v>
      </c>
      <c r="C171" s="125" t="s">
        <v>37</v>
      </c>
      <c r="D171" s="133" t="s">
        <v>147</v>
      </c>
      <c r="E171" s="117"/>
      <c r="F171" s="34">
        <v>71333</v>
      </c>
      <c r="G171" s="34">
        <v>71333</v>
      </c>
      <c r="H171" s="34">
        <v>71333</v>
      </c>
      <c r="I171" s="216">
        <v>100</v>
      </c>
      <c r="J171" s="208"/>
    </row>
    <row r="172" spans="1:10" s="65" customFormat="1" ht="32.25" customHeight="1" x14ac:dyDescent="0.25">
      <c r="A172" s="118" t="s">
        <v>16</v>
      </c>
      <c r="B172" s="128" t="s">
        <v>109</v>
      </c>
      <c r="C172" s="129" t="s">
        <v>37</v>
      </c>
      <c r="D172" s="134" t="s">
        <v>147</v>
      </c>
      <c r="E172" s="122" t="s">
        <v>17</v>
      </c>
      <c r="F172" s="197">
        <v>71333</v>
      </c>
      <c r="G172" s="197">
        <v>71333</v>
      </c>
      <c r="H172" s="197">
        <v>71333</v>
      </c>
      <c r="I172" s="217">
        <v>100</v>
      </c>
      <c r="J172" s="208"/>
    </row>
    <row r="173" spans="1:10" s="65" customFormat="1" ht="31.5" x14ac:dyDescent="0.25">
      <c r="A173" s="71" t="s">
        <v>119</v>
      </c>
      <c r="B173" s="108" t="s">
        <v>109</v>
      </c>
      <c r="C173" s="109" t="s">
        <v>37</v>
      </c>
      <c r="D173" s="83" t="s">
        <v>120</v>
      </c>
      <c r="E173" s="75"/>
      <c r="F173" s="132">
        <v>525777</v>
      </c>
      <c r="G173" s="132">
        <v>597194</v>
      </c>
      <c r="H173" s="132">
        <v>597194</v>
      </c>
      <c r="I173" s="216">
        <v>100</v>
      </c>
      <c r="J173" s="208"/>
    </row>
    <row r="174" spans="1:10" s="65" customFormat="1" ht="47.25" x14ac:dyDescent="0.25">
      <c r="A174" s="98" t="s">
        <v>24</v>
      </c>
      <c r="B174" s="110" t="s">
        <v>109</v>
      </c>
      <c r="C174" s="111" t="s">
        <v>37</v>
      </c>
      <c r="D174" s="86" t="s">
        <v>120</v>
      </c>
      <c r="E174" s="79">
        <v>100</v>
      </c>
      <c r="F174" s="195">
        <v>332995</v>
      </c>
      <c r="G174" s="195">
        <v>332995</v>
      </c>
      <c r="H174" s="195">
        <v>332995</v>
      </c>
      <c r="I174" s="217">
        <v>100</v>
      </c>
      <c r="J174" s="208"/>
    </row>
    <row r="175" spans="1:10" s="65" customFormat="1" ht="15.75" customHeight="1" x14ac:dyDescent="0.25">
      <c r="A175" s="98" t="s">
        <v>18</v>
      </c>
      <c r="B175" s="110" t="s">
        <v>109</v>
      </c>
      <c r="C175" s="111" t="s">
        <v>37</v>
      </c>
      <c r="D175" s="86" t="s">
        <v>120</v>
      </c>
      <c r="E175" s="79">
        <v>300</v>
      </c>
      <c r="F175" s="195">
        <v>192782</v>
      </c>
      <c r="G175" s="195">
        <v>264199</v>
      </c>
      <c r="H175" s="195">
        <v>264199</v>
      </c>
      <c r="I175" s="217">
        <v>100</v>
      </c>
      <c r="J175" s="208"/>
    </row>
    <row r="176" spans="1:10" s="65" customFormat="1" ht="49.5" customHeight="1" x14ac:dyDescent="0.25">
      <c r="A176" s="71" t="s">
        <v>130</v>
      </c>
      <c r="B176" s="108" t="s">
        <v>109</v>
      </c>
      <c r="C176" s="109" t="s">
        <v>37</v>
      </c>
      <c r="D176" s="83" t="s">
        <v>148</v>
      </c>
      <c r="E176" s="75"/>
      <c r="F176" s="132">
        <v>621000</v>
      </c>
      <c r="G176" s="132">
        <v>504925</v>
      </c>
      <c r="H176" s="132">
        <v>504925</v>
      </c>
      <c r="I176" s="216">
        <v>100</v>
      </c>
      <c r="J176" s="208"/>
    </row>
    <row r="177" spans="1:10" s="65" customFormat="1" ht="33" customHeight="1" x14ac:dyDescent="0.25">
      <c r="A177" s="98" t="s">
        <v>16</v>
      </c>
      <c r="B177" s="110" t="s">
        <v>109</v>
      </c>
      <c r="C177" s="111" t="s">
        <v>37</v>
      </c>
      <c r="D177" s="86" t="s">
        <v>148</v>
      </c>
      <c r="E177" s="79">
        <v>200</v>
      </c>
      <c r="F177" s="195">
        <v>621000</v>
      </c>
      <c r="G177" s="195">
        <v>504925</v>
      </c>
      <c r="H177" s="195">
        <v>504925</v>
      </c>
      <c r="I177" s="217">
        <v>100</v>
      </c>
      <c r="J177" s="208"/>
    </row>
    <row r="178" spans="1:10" s="65" customFormat="1" ht="47.25" x14ac:dyDescent="0.25">
      <c r="A178" s="71" t="s">
        <v>149</v>
      </c>
      <c r="B178" s="108" t="s">
        <v>109</v>
      </c>
      <c r="C178" s="109" t="s">
        <v>37</v>
      </c>
      <c r="D178" s="83" t="s">
        <v>150</v>
      </c>
      <c r="E178" s="75"/>
      <c r="F178" s="132">
        <v>2289338</v>
      </c>
      <c r="G178" s="132">
        <v>1782158</v>
      </c>
      <c r="H178" s="132">
        <v>1782158</v>
      </c>
      <c r="I178" s="216">
        <v>100</v>
      </c>
      <c r="J178" s="208"/>
    </row>
    <row r="179" spans="1:10" s="65" customFormat="1" ht="30.75" customHeight="1" x14ac:dyDescent="0.25">
      <c r="A179" s="98" t="s">
        <v>16</v>
      </c>
      <c r="B179" s="110" t="s">
        <v>109</v>
      </c>
      <c r="C179" s="111" t="s">
        <v>37</v>
      </c>
      <c r="D179" s="86" t="s">
        <v>150</v>
      </c>
      <c r="E179" s="79">
        <v>200</v>
      </c>
      <c r="F179" s="195">
        <v>1751527</v>
      </c>
      <c r="G179" s="195">
        <v>1189254</v>
      </c>
      <c r="H179" s="195">
        <v>1189254</v>
      </c>
      <c r="I179" s="217">
        <v>100</v>
      </c>
      <c r="J179" s="208"/>
    </row>
    <row r="180" spans="1:10" s="65" customFormat="1" ht="17.25" customHeight="1" x14ac:dyDescent="0.25">
      <c r="A180" s="98" t="s">
        <v>18</v>
      </c>
      <c r="B180" s="110" t="s">
        <v>109</v>
      </c>
      <c r="C180" s="111" t="s">
        <v>37</v>
      </c>
      <c r="D180" s="86" t="s">
        <v>150</v>
      </c>
      <c r="E180" s="79">
        <v>300</v>
      </c>
      <c r="F180" s="195">
        <v>537811</v>
      </c>
      <c r="G180" s="195">
        <v>592904</v>
      </c>
      <c r="H180" s="195">
        <v>592904</v>
      </c>
      <c r="I180" s="217">
        <v>100</v>
      </c>
      <c r="J180" s="208"/>
    </row>
    <row r="181" spans="1:10" s="65" customFormat="1" ht="31.5" x14ac:dyDescent="0.25">
      <c r="A181" s="71" t="s">
        <v>22</v>
      </c>
      <c r="B181" s="108" t="s">
        <v>109</v>
      </c>
      <c r="C181" s="109" t="s">
        <v>37</v>
      </c>
      <c r="D181" s="83" t="s">
        <v>23</v>
      </c>
      <c r="E181" s="75"/>
      <c r="F181" s="132">
        <v>28103973</v>
      </c>
      <c r="G181" s="132">
        <f>SUM(G182:G184)</f>
        <v>29281424</v>
      </c>
      <c r="H181" s="132">
        <v>28231421</v>
      </c>
      <c r="I181" s="216">
        <v>96.4140985766266</v>
      </c>
      <c r="J181" s="208"/>
    </row>
    <row r="182" spans="1:10" s="65" customFormat="1" ht="47.25" x14ac:dyDescent="0.25">
      <c r="A182" s="98" t="s">
        <v>24</v>
      </c>
      <c r="B182" s="110" t="s">
        <v>109</v>
      </c>
      <c r="C182" s="111" t="s">
        <v>37</v>
      </c>
      <c r="D182" s="86" t="s">
        <v>23</v>
      </c>
      <c r="E182" s="79">
        <v>100</v>
      </c>
      <c r="F182" s="195">
        <v>1929857</v>
      </c>
      <c r="G182" s="195">
        <v>1929857</v>
      </c>
      <c r="H182" s="195">
        <v>1929857</v>
      </c>
      <c r="I182" s="217">
        <v>100</v>
      </c>
      <c r="J182" s="208"/>
    </row>
    <row r="183" spans="1:10" s="65" customFormat="1" ht="30" customHeight="1" x14ac:dyDescent="0.25">
      <c r="A183" s="98" t="s">
        <v>16</v>
      </c>
      <c r="B183" s="110" t="s">
        <v>109</v>
      </c>
      <c r="C183" s="111" t="s">
        <v>37</v>
      </c>
      <c r="D183" s="86" t="s">
        <v>23</v>
      </c>
      <c r="E183" s="79">
        <v>200</v>
      </c>
      <c r="F183" s="195">
        <v>23298255</v>
      </c>
      <c r="G183" s="195">
        <v>25141445</v>
      </c>
      <c r="H183" s="195">
        <v>24091533</v>
      </c>
      <c r="I183" s="217">
        <v>95.823979091098394</v>
      </c>
      <c r="J183" s="208"/>
    </row>
    <row r="184" spans="1:10" s="65" customFormat="1" ht="16.5" customHeight="1" x14ac:dyDescent="0.25">
      <c r="A184" s="98" t="s">
        <v>26</v>
      </c>
      <c r="B184" s="110" t="s">
        <v>109</v>
      </c>
      <c r="C184" s="111" t="s">
        <v>37</v>
      </c>
      <c r="D184" s="86" t="s">
        <v>23</v>
      </c>
      <c r="E184" s="79">
        <v>800</v>
      </c>
      <c r="F184" s="195">
        <v>2875861</v>
      </c>
      <c r="G184" s="195">
        <v>2210122</v>
      </c>
      <c r="H184" s="195">
        <v>2210031</v>
      </c>
      <c r="I184" s="217">
        <v>99.995882580237648</v>
      </c>
      <c r="J184" s="208"/>
    </row>
    <row r="185" spans="1:10" s="65" customFormat="1" ht="18.75" hidden="1" customHeight="1" x14ac:dyDescent="0.25">
      <c r="A185" s="71" t="s">
        <v>28</v>
      </c>
      <c r="B185" s="108" t="s">
        <v>109</v>
      </c>
      <c r="C185" s="109" t="s">
        <v>37</v>
      </c>
      <c r="D185" s="83" t="s">
        <v>29</v>
      </c>
      <c r="E185" s="75"/>
      <c r="F185" s="132">
        <v>0</v>
      </c>
      <c r="G185" s="132"/>
      <c r="H185" s="132">
        <v>0</v>
      </c>
      <c r="I185" s="216" t="e">
        <v>#DIV/0!</v>
      </c>
      <c r="J185" s="208"/>
    </row>
    <row r="186" spans="1:10" s="65" customFormat="1" ht="33" hidden="1" customHeight="1" x14ac:dyDescent="0.25">
      <c r="A186" s="98" t="s">
        <v>16</v>
      </c>
      <c r="B186" s="110" t="s">
        <v>109</v>
      </c>
      <c r="C186" s="111" t="s">
        <v>37</v>
      </c>
      <c r="D186" s="86" t="s">
        <v>29</v>
      </c>
      <c r="E186" s="79">
        <v>200</v>
      </c>
      <c r="F186" s="195">
        <v>0</v>
      </c>
      <c r="G186" s="195"/>
      <c r="H186" s="195">
        <v>0</v>
      </c>
      <c r="I186" s="217" t="e">
        <v>#DIV/0!</v>
      </c>
      <c r="J186" s="208"/>
    </row>
    <row r="187" spans="1:10" s="65" customFormat="1" ht="33.75" customHeight="1" x14ac:dyDescent="0.25">
      <c r="A187" s="71" t="s">
        <v>121</v>
      </c>
      <c r="B187" s="108" t="s">
        <v>109</v>
      </c>
      <c r="C187" s="109" t="s">
        <v>37</v>
      </c>
      <c r="D187" s="83" t="s">
        <v>151</v>
      </c>
      <c r="E187" s="75"/>
      <c r="F187" s="132">
        <v>145554</v>
      </c>
      <c r="G187" s="132">
        <v>73674</v>
      </c>
      <c r="H187" s="132">
        <v>73674</v>
      </c>
      <c r="I187" s="216">
        <v>100</v>
      </c>
      <c r="J187" s="208"/>
    </row>
    <row r="188" spans="1:10" s="65" customFormat="1" ht="33.75" hidden="1" customHeight="1" x14ac:dyDescent="0.25">
      <c r="A188" s="98" t="s">
        <v>24</v>
      </c>
      <c r="B188" s="110" t="s">
        <v>109</v>
      </c>
      <c r="C188" s="111" t="s">
        <v>37</v>
      </c>
      <c r="D188" s="86" t="s">
        <v>151</v>
      </c>
      <c r="E188" s="79">
        <v>100</v>
      </c>
      <c r="F188" s="195"/>
      <c r="G188" s="195"/>
      <c r="H188" s="195"/>
      <c r="I188" s="217" t="e">
        <v>#DIV/0!</v>
      </c>
      <c r="J188" s="208"/>
    </row>
    <row r="189" spans="1:10" s="65" customFormat="1" ht="16.5" customHeight="1" x14ac:dyDescent="0.25">
      <c r="A189" s="98" t="s">
        <v>18</v>
      </c>
      <c r="B189" s="110" t="s">
        <v>109</v>
      </c>
      <c r="C189" s="111" t="s">
        <v>37</v>
      </c>
      <c r="D189" s="86" t="s">
        <v>151</v>
      </c>
      <c r="E189" s="79">
        <v>300</v>
      </c>
      <c r="F189" s="195">
        <v>145554</v>
      </c>
      <c r="G189" s="195">
        <v>73674</v>
      </c>
      <c r="H189" s="195">
        <v>73674</v>
      </c>
      <c r="I189" s="217">
        <v>100</v>
      </c>
      <c r="J189" s="208"/>
    </row>
    <row r="190" spans="1:10" s="65" customFormat="1" ht="30.75" customHeight="1" x14ac:dyDescent="0.25">
      <c r="A190" s="71" t="s">
        <v>51</v>
      </c>
      <c r="B190" s="108" t="s">
        <v>109</v>
      </c>
      <c r="C190" s="109" t="s">
        <v>37</v>
      </c>
      <c r="D190" s="83" t="s">
        <v>52</v>
      </c>
      <c r="E190" s="75"/>
      <c r="F190" s="132">
        <v>10406470</v>
      </c>
      <c r="G190" s="132">
        <f>SUM(G191)</f>
        <v>10074678</v>
      </c>
      <c r="H190" s="132">
        <v>10048531</v>
      </c>
      <c r="I190" s="216">
        <v>99.740468132083222</v>
      </c>
      <c r="J190" s="208"/>
    </row>
    <row r="191" spans="1:10" s="65" customFormat="1" ht="31.5" customHeight="1" x14ac:dyDescent="0.25">
      <c r="A191" s="98" t="s">
        <v>16</v>
      </c>
      <c r="B191" s="110" t="s">
        <v>109</v>
      </c>
      <c r="C191" s="111" t="s">
        <v>37</v>
      </c>
      <c r="D191" s="86" t="s">
        <v>52</v>
      </c>
      <c r="E191" s="79" t="s">
        <v>17</v>
      </c>
      <c r="F191" s="195">
        <v>10406470</v>
      </c>
      <c r="G191" s="195">
        <v>10074678</v>
      </c>
      <c r="H191" s="195">
        <v>10048531</v>
      </c>
      <c r="I191" s="217">
        <v>99.740468132083222</v>
      </c>
      <c r="J191" s="208"/>
    </row>
    <row r="192" spans="1:10" s="65" customFormat="1" ht="18.75" customHeight="1" x14ac:dyDescent="0.25">
      <c r="A192" s="71" t="s">
        <v>152</v>
      </c>
      <c r="B192" s="108" t="s">
        <v>109</v>
      </c>
      <c r="C192" s="109" t="s">
        <v>37</v>
      </c>
      <c r="D192" s="83" t="s">
        <v>153</v>
      </c>
      <c r="E192" s="75"/>
      <c r="F192" s="132">
        <v>135000</v>
      </c>
      <c r="G192" s="132">
        <v>0</v>
      </c>
      <c r="H192" s="132">
        <v>0</v>
      </c>
      <c r="I192" s="216"/>
      <c r="J192" s="208"/>
    </row>
    <row r="193" spans="1:10" s="65" customFormat="1" ht="30.75" customHeight="1" x14ac:dyDescent="0.25">
      <c r="A193" s="98" t="s">
        <v>16</v>
      </c>
      <c r="B193" s="110" t="s">
        <v>109</v>
      </c>
      <c r="C193" s="111" t="s">
        <v>37</v>
      </c>
      <c r="D193" s="86" t="s">
        <v>153</v>
      </c>
      <c r="E193" s="79">
        <v>200</v>
      </c>
      <c r="F193" s="195">
        <v>135000</v>
      </c>
      <c r="G193" s="195">
        <v>0</v>
      </c>
      <c r="H193" s="195">
        <v>0</v>
      </c>
      <c r="I193" s="217"/>
      <c r="J193" s="208"/>
    </row>
    <row r="194" spans="1:10" s="65" customFormat="1" ht="30.75" customHeight="1" x14ac:dyDescent="0.25">
      <c r="A194" s="71" t="s">
        <v>154</v>
      </c>
      <c r="B194" s="108" t="s">
        <v>109</v>
      </c>
      <c r="C194" s="109" t="s">
        <v>37</v>
      </c>
      <c r="D194" s="83" t="s">
        <v>155</v>
      </c>
      <c r="E194" s="75"/>
      <c r="F194" s="132">
        <v>1508615</v>
      </c>
      <c r="G194" s="132">
        <f>SUM(G195:G196)</f>
        <v>1697332</v>
      </c>
      <c r="H194" s="132">
        <v>1628344</v>
      </c>
      <c r="I194" s="216">
        <v>95.935503484291814</v>
      </c>
      <c r="J194" s="208"/>
    </row>
    <row r="195" spans="1:10" s="65" customFormat="1" ht="31.5" customHeight="1" x14ac:dyDescent="0.25">
      <c r="A195" s="98" t="s">
        <v>16</v>
      </c>
      <c r="B195" s="110" t="s">
        <v>109</v>
      </c>
      <c r="C195" s="111" t="s">
        <v>37</v>
      </c>
      <c r="D195" s="86" t="s">
        <v>155</v>
      </c>
      <c r="E195" s="79">
        <v>200</v>
      </c>
      <c r="F195" s="195">
        <v>1508615</v>
      </c>
      <c r="G195" s="195">
        <v>1547583</v>
      </c>
      <c r="H195" s="195">
        <v>1478595</v>
      </c>
      <c r="I195" s="217">
        <v>95.542210013937861</v>
      </c>
      <c r="J195" s="208"/>
    </row>
    <row r="196" spans="1:10" s="65" customFormat="1" ht="18.75" customHeight="1" x14ac:dyDescent="0.25">
      <c r="A196" s="98" t="s">
        <v>18</v>
      </c>
      <c r="B196" s="110" t="s">
        <v>109</v>
      </c>
      <c r="C196" s="111" t="s">
        <v>37</v>
      </c>
      <c r="D196" s="86" t="s">
        <v>155</v>
      </c>
      <c r="E196" s="79">
        <v>300</v>
      </c>
      <c r="F196" s="195"/>
      <c r="G196" s="195">
        <v>149749</v>
      </c>
      <c r="H196" s="195">
        <v>149749</v>
      </c>
      <c r="I196" s="217">
        <v>100</v>
      </c>
      <c r="J196" s="208"/>
    </row>
    <row r="197" spans="1:10" s="65" customFormat="1" ht="18" customHeight="1" x14ac:dyDescent="0.25">
      <c r="A197" s="136" t="s">
        <v>156</v>
      </c>
      <c r="B197" s="137" t="s">
        <v>109</v>
      </c>
      <c r="C197" s="138" t="s">
        <v>157</v>
      </c>
      <c r="D197" s="95" t="s">
        <v>8</v>
      </c>
      <c r="E197" s="70"/>
      <c r="F197" s="194">
        <v>1104170</v>
      </c>
      <c r="G197" s="194">
        <v>1104170</v>
      </c>
      <c r="H197" s="194">
        <v>1104170</v>
      </c>
      <c r="I197" s="219">
        <v>100</v>
      </c>
      <c r="J197" s="208"/>
    </row>
    <row r="198" spans="1:10" s="65" customFormat="1" ht="64.5" customHeight="1" x14ac:dyDescent="0.25">
      <c r="A198" s="139" t="s">
        <v>158</v>
      </c>
      <c r="B198" s="124" t="s">
        <v>109</v>
      </c>
      <c r="C198" s="125" t="s">
        <v>157</v>
      </c>
      <c r="D198" s="133" t="s">
        <v>159</v>
      </c>
      <c r="E198" s="75"/>
      <c r="F198" s="132">
        <v>1104170</v>
      </c>
      <c r="G198" s="132">
        <v>1104170</v>
      </c>
      <c r="H198" s="132">
        <v>1104170</v>
      </c>
      <c r="I198" s="216">
        <v>100</v>
      </c>
      <c r="J198" s="208"/>
    </row>
    <row r="199" spans="1:10" s="65" customFormat="1" ht="31.5" customHeight="1" x14ac:dyDescent="0.25">
      <c r="A199" s="98" t="s">
        <v>16</v>
      </c>
      <c r="B199" s="128" t="s">
        <v>109</v>
      </c>
      <c r="C199" s="129" t="s">
        <v>157</v>
      </c>
      <c r="D199" s="134" t="s">
        <v>159</v>
      </c>
      <c r="E199" s="79">
        <v>200</v>
      </c>
      <c r="F199" s="195">
        <v>1104170</v>
      </c>
      <c r="G199" s="195">
        <v>1104170</v>
      </c>
      <c r="H199" s="195">
        <v>1104170</v>
      </c>
      <c r="I199" s="217">
        <v>100</v>
      </c>
      <c r="J199" s="208"/>
    </row>
    <row r="200" spans="1:10" s="65" customFormat="1" ht="15.75" customHeight="1" x14ac:dyDescent="0.25">
      <c r="A200" s="136" t="s">
        <v>160</v>
      </c>
      <c r="B200" s="137" t="s">
        <v>109</v>
      </c>
      <c r="C200" s="138" t="s">
        <v>161</v>
      </c>
      <c r="D200" s="140" t="s">
        <v>8</v>
      </c>
      <c r="E200" s="70"/>
      <c r="F200" s="194">
        <v>2305278</v>
      </c>
      <c r="G200" s="194">
        <v>2305278</v>
      </c>
      <c r="H200" s="194">
        <v>1564958</v>
      </c>
      <c r="I200" s="219">
        <v>67.88586886267079</v>
      </c>
      <c r="J200" s="208"/>
    </row>
    <row r="201" spans="1:10" s="65" customFormat="1" ht="31.5" customHeight="1" x14ac:dyDescent="0.25">
      <c r="A201" s="139" t="s">
        <v>162</v>
      </c>
      <c r="B201" s="124" t="s">
        <v>109</v>
      </c>
      <c r="C201" s="125" t="s">
        <v>161</v>
      </c>
      <c r="D201" s="133" t="s">
        <v>163</v>
      </c>
      <c r="E201" s="75"/>
      <c r="F201" s="132">
        <v>2305278</v>
      </c>
      <c r="G201" s="132">
        <v>2305278</v>
      </c>
      <c r="H201" s="132">
        <v>1564958</v>
      </c>
      <c r="I201" s="216">
        <v>67.88586886267079</v>
      </c>
      <c r="J201" s="208"/>
    </row>
    <row r="202" spans="1:10" s="65" customFormat="1" ht="31.5" customHeight="1" x14ac:dyDescent="0.25">
      <c r="A202" s="98" t="s">
        <v>16</v>
      </c>
      <c r="B202" s="128" t="s">
        <v>109</v>
      </c>
      <c r="C202" s="129" t="s">
        <v>161</v>
      </c>
      <c r="D202" s="134" t="s">
        <v>163</v>
      </c>
      <c r="E202" s="79">
        <v>200</v>
      </c>
      <c r="F202" s="195">
        <v>2305278</v>
      </c>
      <c r="G202" s="195">
        <v>2305278</v>
      </c>
      <c r="H202" s="195">
        <v>1564958</v>
      </c>
      <c r="I202" s="217">
        <v>67.88586886267079</v>
      </c>
      <c r="J202" s="208"/>
    </row>
    <row r="203" spans="1:10" s="65" customFormat="1" ht="47.25" x14ac:dyDescent="0.25">
      <c r="A203" s="61" t="s">
        <v>164</v>
      </c>
      <c r="B203" s="89" t="s">
        <v>165</v>
      </c>
      <c r="C203" s="90" t="s">
        <v>7</v>
      </c>
      <c r="D203" s="91" t="s">
        <v>8</v>
      </c>
      <c r="E203" s="64"/>
      <c r="F203" s="193">
        <v>12380294</v>
      </c>
      <c r="G203" s="193">
        <f>SUM(G204+G218)</f>
        <v>12290632</v>
      </c>
      <c r="H203" s="193">
        <f>SUM(H204+H218)</f>
        <v>12152020</v>
      </c>
      <c r="I203" s="218">
        <v>98.872214219740698</v>
      </c>
      <c r="J203" s="208"/>
    </row>
    <row r="204" spans="1:10" s="65" customFormat="1" ht="31.5" x14ac:dyDescent="0.25">
      <c r="A204" s="66" t="s">
        <v>166</v>
      </c>
      <c r="B204" s="101" t="s">
        <v>165</v>
      </c>
      <c r="C204" s="102" t="s">
        <v>12</v>
      </c>
      <c r="D204" s="95" t="s">
        <v>8</v>
      </c>
      <c r="E204" s="70"/>
      <c r="F204" s="194">
        <v>11585294</v>
      </c>
      <c r="G204" s="194">
        <f>SUM(G205+G207+G210+G212+G216)</f>
        <v>11495632</v>
      </c>
      <c r="H204" s="194">
        <f>SUM(H205+H207+H210+H212+H216)</f>
        <v>11357020</v>
      </c>
      <c r="I204" s="219">
        <v>98.794220274274608</v>
      </c>
      <c r="J204" s="208"/>
    </row>
    <row r="205" spans="1:10" s="65" customFormat="1" ht="31.5" x14ac:dyDescent="0.25">
      <c r="A205" s="80" t="s">
        <v>117</v>
      </c>
      <c r="B205" s="108" t="s">
        <v>165</v>
      </c>
      <c r="C205" s="109" t="s">
        <v>12</v>
      </c>
      <c r="D205" s="83" t="s">
        <v>118</v>
      </c>
      <c r="E205" s="75"/>
      <c r="F205" s="132">
        <v>1750</v>
      </c>
      <c r="G205" s="132">
        <v>6156</v>
      </c>
      <c r="H205" s="132">
        <v>6156</v>
      </c>
      <c r="I205" s="216">
        <v>100</v>
      </c>
      <c r="J205" s="208"/>
    </row>
    <row r="206" spans="1:10" s="65" customFormat="1" ht="18" customHeight="1" x14ac:dyDescent="0.25">
      <c r="A206" s="98" t="s">
        <v>18</v>
      </c>
      <c r="B206" s="110" t="s">
        <v>165</v>
      </c>
      <c r="C206" s="111" t="s">
        <v>12</v>
      </c>
      <c r="D206" s="86" t="s">
        <v>118</v>
      </c>
      <c r="E206" s="79">
        <v>300</v>
      </c>
      <c r="F206" s="195">
        <v>1750</v>
      </c>
      <c r="G206" s="195">
        <v>6156</v>
      </c>
      <c r="H206" s="195">
        <v>6156</v>
      </c>
      <c r="I206" s="217">
        <v>100</v>
      </c>
      <c r="J206" s="208"/>
    </row>
    <row r="207" spans="1:10" s="65" customFormat="1" ht="63" customHeight="1" x14ac:dyDescent="0.25">
      <c r="A207" s="71" t="s">
        <v>49</v>
      </c>
      <c r="B207" s="108" t="s">
        <v>165</v>
      </c>
      <c r="C207" s="109" t="s">
        <v>12</v>
      </c>
      <c r="D207" s="83" t="s">
        <v>50</v>
      </c>
      <c r="E207" s="75"/>
      <c r="F207" s="132">
        <v>125925</v>
      </c>
      <c r="G207" s="132">
        <v>135751</v>
      </c>
      <c r="H207" s="132">
        <v>135751</v>
      </c>
      <c r="I207" s="216">
        <v>100</v>
      </c>
      <c r="J207" s="208"/>
    </row>
    <row r="208" spans="1:10" s="65" customFormat="1" ht="15.75" customHeight="1" x14ac:dyDescent="0.25">
      <c r="A208" s="98" t="s">
        <v>16</v>
      </c>
      <c r="B208" s="110" t="s">
        <v>165</v>
      </c>
      <c r="C208" s="111" t="s">
        <v>12</v>
      </c>
      <c r="D208" s="86" t="s">
        <v>50</v>
      </c>
      <c r="E208" s="79">
        <v>200</v>
      </c>
      <c r="F208" s="195">
        <v>625</v>
      </c>
      <c r="G208" s="195">
        <v>0</v>
      </c>
      <c r="H208" s="195">
        <v>0</v>
      </c>
      <c r="I208" s="217"/>
      <c r="J208" s="208"/>
    </row>
    <row r="209" spans="1:10" s="65" customFormat="1" ht="17.25" customHeight="1" x14ac:dyDescent="0.25">
      <c r="A209" s="98" t="s">
        <v>18</v>
      </c>
      <c r="B209" s="110" t="s">
        <v>165</v>
      </c>
      <c r="C209" s="111" t="s">
        <v>12</v>
      </c>
      <c r="D209" s="86" t="s">
        <v>50</v>
      </c>
      <c r="E209" s="79">
        <v>300</v>
      </c>
      <c r="F209" s="195">
        <v>125300</v>
      </c>
      <c r="G209" s="195">
        <v>135751</v>
      </c>
      <c r="H209" s="195">
        <v>135751</v>
      </c>
      <c r="I209" s="217">
        <v>100</v>
      </c>
      <c r="J209" s="208"/>
    </row>
    <row r="210" spans="1:10" s="65" customFormat="1" ht="33" customHeight="1" x14ac:dyDescent="0.25">
      <c r="A210" s="71" t="s">
        <v>119</v>
      </c>
      <c r="B210" s="108" t="s">
        <v>165</v>
      </c>
      <c r="C210" s="109" t="s">
        <v>12</v>
      </c>
      <c r="D210" s="83" t="s">
        <v>120</v>
      </c>
      <c r="E210" s="75"/>
      <c r="F210" s="132">
        <v>11706</v>
      </c>
      <c r="G210" s="132">
        <v>11706</v>
      </c>
      <c r="H210" s="132">
        <v>11706</v>
      </c>
      <c r="I210" s="216">
        <v>100</v>
      </c>
      <c r="J210" s="208"/>
    </row>
    <row r="211" spans="1:10" s="65" customFormat="1" ht="15.75" customHeight="1" x14ac:dyDescent="0.25">
      <c r="A211" s="98" t="s">
        <v>18</v>
      </c>
      <c r="B211" s="110" t="s">
        <v>165</v>
      </c>
      <c r="C211" s="111" t="s">
        <v>12</v>
      </c>
      <c r="D211" s="86" t="s">
        <v>120</v>
      </c>
      <c r="E211" s="79">
        <v>300</v>
      </c>
      <c r="F211" s="195">
        <v>11706</v>
      </c>
      <c r="G211" s="195">
        <v>11706</v>
      </c>
      <c r="H211" s="195">
        <v>11706</v>
      </c>
      <c r="I211" s="217">
        <v>100</v>
      </c>
      <c r="J211" s="208"/>
    </row>
    <row r="212" spans="1:10" s="65" customFormat="1" ht="31.5" x14ac:dyDescent="0.25">
      <c r="A212" s="71" t="s">
        <v>22</v>
      </c>
      <c r="B212" s="108" t="s">
        <v>165</v>
      </c>
      <c r="C212" s="109" t="s">
        <v>12</v>
      </c>
      <c r="D212" s="83" t="s">
        <v>23</v>
      </c>
      <c r="E212" s="75"/>
      <c r="F212" s="132">
        <v>11435913</v>
      </c>
      <c r="G212" s="132">
        <f>SUM(G213:G215)</f>
        <v>11338785</v>
      </c>
      <c r="H212" s="132">
        <v>11200173</v>
      </c>
      <c r="I212" s="216">
        <v>98.777540979919806</v>
      </c>
      <c r="J212" s="208"/>
    </row>
    <row r="213" spans="1:10" s="65" customFormat="1" ht="47.25" x14ac:dyDescent="0.25">
      <c r="A213" s="98" t="s">
        <v>24</v>
      </c>
      <c r="B213" s="110" t="s">
        <v>165</v>
      </c>
      <c r="C213" s="111" t="s">
        <v>12</v>
      </c>
      <c r="D213" s="86" t="s">
        <v>23</v>
      </c>
      <c r="E213" s="79">
        <v>100</v>
      </c>
      <c r="F213" s="195">
        <v>6415781</v>
      </c>
      <c r="G213" s="195">
        <v>6357547</v>
      </c>
      <c r="H213" s="195">
        <v>6357547</v>
      </c>
      <c r="I213" s="217">
        <v>100</v>
      </c>
      <c r="J213" s="208"/>
    </row>
    <row r="214" spans="1:10" s="65" customFormat="1" ht="30" customHeight="1" x14ac:dyDescent="0.25">
      <c r="A214" s="98" t="s">
        <v>16</v>
      </c>
      <c r="B214" s="110" t="s">
        <v>165</v>
      </c>
      <c r="C214" s="111" t="s">
        <v>12</v>
      </c>
      <c r="D214" s="86" t="s">
        <v>23</v>
      </c>
      <c r="E214" s="79">
        <v>200</v>
      </c>
      <c r="F214" s="195">
        <v>3772563</v>
      </c>
      <c r="G214" s="195">
        <v>3779646</v>
      </c>
      <c r="H214" s="195">
        <v>3641034</v>
      </c>
      <c r="I214" s="217">
        <v>96.332672424877885</v>
      </c>
      <c r="J214" s="208"/>
    </row>
    <row r="215" spans="1:10" s="65" customFormat="1" ht="15.75" customHeight="1" x14ac:dyDescent="0.25">
      <c r="A215" s="98" t="s">
        <v>26</v>
      </c>
      <c r="B215" s="110" t="s">
        <v>165</v>
      </c>
      <c r="C215" s="111" t="s">
        <v>12</v>
      </c>
      <c r="D215" s="86" t="s">
        <v>23</v>
      </c>
      <c r="E215" s="79">
        <v>800</v>
      </c>
      <c r="F215" s="195">
        <v>1247569</v>
      </c>
      <c r="G215" s="195">
        <v>1201592</v>
      </c>
      <c r="H215" s="195">
        <v>1201592</v>
      </c>
      <c r="I215" s="217">
        <v>100</v>
      </c>
      <c r="J215" s="208"/>
    </row>
    <row r="216" spans="1:10" s="65" customFormat="1" ht="31.5" customHeight="1" x14ac:dyDescent="0.25">
      <c r="A216" s="141" t="s">
        <v>121</v>
      </c>
      <c r="B216" s="108" t="s">
        <v>165</v>
      </c>
      <c r="C216" s="109" t="s">
        <v>12</v>
      </c>
      <c r="D216" s="83" t="s">
        <v>122</v>
      </c>
      <c r="E216" s="75"/>
      <c r="F216" s="132">
        <v>10000</v>
      </c>
      <c r="G216" s="132">
        <v>3234</v>
      </c>
      <c r="H216" s="132">
        <v>3234</v>
      </c>
      <c r="I216" s="216">
        <v>100</v>
      </c>
      <c r="J216" s="208"/>
    </row>
    <row r="217" spans="1:10" s="65" customFormat="1" ht="15.75" customHeight="1" x14ac:dyDescent="0.25">
      <c r="A217" s="98" t="s">
        <v>18</v>
      </c>
      <c r="B217" s="110" t="s">
        <v>165</v>
      </c>
      <c r="C217" s="111" t="s">
        <v>12</v>
      </c>
      <c r="D217" s="86" t="s">
        <v>122</v>
      </c>
      <c r="E217" s="79">
        <v>300</v>
      </c>
      <c r="F217" s="195">
        <v>10000</v>
      </c>
      <c r="G217" s="195">
        <v>3234</v>
      </c>
      <c r="H217" s="195">
        <v>3234</v>
      </c>
      <c r="I217" s="217">
        <v>100</v>
      </c>
      <c r="J217" s="208"/>
    </row>
    <row r="218" spans="1:10" s="65" customFormat="1" ht="15.75" customHeight="1" x14ac:dyDescent="0.25">
      <c r="A218" s="142" t="s">
        <v>167</v>
      </c>
      <c r="B218" s="137" t="s">
        <v>165</v>
      </c>
      <c r="C218" s="138" t="s">
        <v>168</v>
      </c>
      <c r="D218" s="140" t="s">
        <v>8</v>
      </c>
      <c r="E218" s="70"/>
      <c r="F218" s="194">
        <v>795000</v>
      </c>
      <c r="G218" s="194">
        <v>795000</v>
      </c>
      <c r="H218" s="194">
        <v>795000</v>
      </c>
      <c r="I218" s="219">
        <v>100</v>
      </c>
      <c r="J218" s="208"/>
    </row>
    <row r="219" spans="1:10" s="65" customFormat="1" ht="31.5" customHeight="1" x14ac:dyDescent="0.25">
      <c r="A219" s="113" t="s">
        <v>169</v>
      </c>
      <c r="B219" s="124" t="s">
        <v>165</v>
      </c>
      <c r="C219" s="125" t="s">
        <v>168</v>
      </c>
      <c r="D219" s="133" t="s">
        <v>170</v>
      </c>
      <c r="E219" s="75"/>
      <c r="F219" s="132">
        <v>795000</v>
      </c>
      <c r="G219" s="132">
        <v>795000</v>
      </c>
      <c r="H219" s="132">
        <v>795000</v>
      </c>
      <c r="I219" s="216">
        <v>100</v>
      </c>
      <c r="J219" s="208"/>
    </row>
    <row r="220" spans="1:10" s="65" customFormat="1" ht="32.25" customHeight="1" x14ac:dyDescent="0.25">
      <c r="A220" s="98" t="s">
        <v>16</v>
      </c>
      <c r="B220" s="143" t="s">
        <v>165</v>
      </c>
      <c r="C220" s="144" t="s">
        <v>168</v>
      </c>
      <c r="D220" s="145" t="s">
        <v>170</v>
      </c>
      <c r="E220" s="79">
        <v>200</v>
      </c>
      <c r="F220" s="195">
        <v>795000</v>
      </c>
      <c r="G220" s="195">
        <v>795000</v>
      </c>
      <c r="H220" s="195">
        <v>795000</v>
      </c>
      <c r="I220" s="217">
        <v>100</v>
      </c>
      <c r="J220" s="208"/>
    </row>
    <row r="221" spans="1:10" s="65" customFormat="1" ht="63" x14ac:dyDescent="0.25">
      <c r="A221" s="61" t="s">
        <v>171</v>
      </c>
      <c r="B221" s="89" t="s">
        <v>172</v>
      </c>
      <c r="C221" s="90" t="s">
        <v>7</v>
      </c>
      <c r="D221" s="91" t="s">
        <v>8</v>
      </c>
      <c r="E221" s="64"/>
      <c r="F221" s="193">
        <v>411950</v>
      </c>
      <c r="G221" s="193">
        <v>209950</v>
      </c>
      <c r="H221" s="193">
        <v>209950</v>
      </c>
      <c r="I221" s="218">
        <v>100</v>
      </c>
      <c r="J221" s="208"/>
    </row>
    <row r="222" spans="1:10" s="65" customFormat="1" ht="31.5" x14ac:dyDescent="0.25">
      <c r="A222" s="66" t="s">
        <v>173</v>
      </c>
      <c r="B222" s="101" t="s">
        <v>172</v>
      </c>
      <c r="C222" s="102" t="s">
        <v>12</v>
      </c>
      <c r="D222" s="95" t="s">
        <v>8</v>
      </c>
      <c r="E222" s="70"/>
      <c r="F222" s="194">
        <v>411950</v>
      </c>
      <c r="G222" s="194">
        <v>209950</v>
      </c>
      <c r="H222" s="194">
        <v>209950</v>
      </c>
      <c r="I222" s="219">
        <v>100</v>
      </c>
      <c r="J222" s="208"/>
    </row>
    <row r="223" spans="1:10" s="65" customFormat="1" ht="17.25" customHeight="1" x14ac:dyDescent="0.25">
      <c r="A223" s="71" t="s">
        <v>174</v>
      </c>
      <c r="B223" s="108" t="s">
        <v>172</v>
      </c>
      <c r="C223" s="109" t="s">
        <v>12</v>
      </c>
      <c r="D223" s="83" t="s">
        <v>175</v>
      </c>
      <c r="E223" s="75"/>
      <c r="F223" s="132">
        <v>411950</v>
      </c>
      <c r="G223" s="132">
        <v>209950</v>
      </c>
      <c r="H223" s="132">
        <v>209950</v>
      </c>
      <c r="I223" s="216">
        <v>100</v>
      </c>
      <c r="J223" s="208"/>
    </row>
    <row r="224" spans="1:10" s="65" customFormat="1" ht="31.5" customHeight="1" x14ac:dyDescent="0.25">
      <c r="A224" s="98" t="s">
        <v>16</v>
      </c>
      <c r="B224" s="110" t="s">
        <v>172</v>
      </c>
      <c r="C224" s="111" t="s">
        <v>12</v>
      </c>
      <c r="D224" s="86" t="s">
        <v>175</v>
      </c>
      <c r="E224" s="79">
        <v>200</v>
      </c>
      <c r="F224" s="195">
        <v>411950</v>
      </c>
      <c r="G224" s="195">
        <v>209950</v>
      </c>
      <c r="H224" s="195">
        <v>209950</v>
      </c>
      <c r="I224" s="217">
        <v>100</v>
      </c>
      <c r="J224" s="208"/>
    </row>
    <row r="225" spans="1:10" s="65" customFormat="1" ht="48" customHeight="1" x14ac:dyDescent="0.25">
      <c r="A225" s="88" t="s">
        <v>176</v>
      </c>
      <c r="B225" s="89" t="s">
        <v>177</v>
      </c>
      <c r="C225" s="90" t="s">
        <v>7</v>
      </c>
      <c r="D225" s="91" t="s">
        <v>8</v>
      </c>
      <c r="E225" s="64"/>
      <c r="F225" s="193">
        <v>11829849</v>
      </c>
      <c r="G225" s="193">
        <f>SUM(G226+G233)</f>
        <v>12489899</v>
      </c>
      <c r="H225" s="193">
        <f>SUM(H226+H233)</f>
        <v>12397827</v>
      </c>
      <c r="I225" s="218">
        <v>99.262828306297763</v>
      </c>
      <c r="J225" s="208"/>
    </row>
    <row r="226" spans="1:10" s="65" customFormat="1" ht="33" customHeight="1" x14ac:dyDescent="0.25">
      <c r="A226" s="92" t="s">
        <v>178</v>
      </c>
      <c r="B226" s="101" t="s">
        <v>177</v>
      </c>
      <c r="C226" s="102" t="s">
        <v>12</v>
      </c>
      <c r="D226" s="95" t="s">
        <v>8</v>
      </c>
      <c r="E226" s="70"/>
      <c r="F226" s="194">
        <v>10198621</v>
      </c>
      <c r="G226" s="194">
        <f>SUM(G227+G229)</f>
        <v>10858671</v>
      </c>
      <c r="H226" s="194">
        <f>SUM(H227+H229)</f>
        <v>10766599</v>
      </c>
      <c r="I226" s="219">
        <v>99.152087764699743</v>
      </c>
      <c r="J226" s="208"/>
    </row>
    <row r="227" spans="1:10" s="65" customFormat="1" ht="31.5" x14ac:dyDescent="0.25">
      <c r="A227" s="146" t="s">
        <v>179</v>
      </c>
      <c r="B227" s="108" t="s">
        <v>177</v>
      </c>
      <c r="C227" s="109" t="s">
        <v>12</v>
      </c>
      <c r="D227" s="83" t="s">
        <v>180</v>
      </c>
      <c r="E227" s="75"/>
      <c r="F227" s="132">
        <v>103939</v>
      </c>
      <c r="G227" s="132">
        <v>103939</v>
      </c>
      <c r="H227" s="132">
        <v>103939</v>
      </c>
      <c r="I227" s="216">
        <v>100</v>
      </c>
      <c r="J227" s="208"/>
    </row>
    <row r="228" spans="1:10" s="65" customFormat="1" ht="47.25" x14ac:dyDescent="0.25">
      <c r="A228" s="147" t="s">
        <v>24</v>
      </c>
      <c r="B228" s="110" t="s">
        <v>177</v>
      </c>
      <c r="C228" s="111" t="s">
        <v>12</v>
      </c>
      <c r="D228" s="86" t="s">
        <v>180</v>
      </c>
      <c r="E228" s="79">
        <v>100</v>
      </c>
      <c r="F228" s="195">
        <v>103939</v>
      </c>
      <c r="G228" s="195">
        <v>103939</v>
      </c>
      <c r="H228" s="195">
        <v>103939</v>
      </c>
      <c r="I228" s="217">
        <v>100</v>
      </c>
      <c r="J228" s="208"/>
    </row>
    <row r="229" spans="1:10" s="65" customFormat="1" ht="31.5" x14ac:dyDescent="0.25">
      <c r="A229" s="146" t="s">
        <v>22</v>
      </c>
      <c r="B229" s="108" t="s">
        <v>177</v>
      </c>
      <c r="C229" s="109" t="s">
        <v>12</v>
      </c>
      <c r="D229" s="83" t="s">
        <v>23</v>
      </c>
      <c r="E229" s="75"/>
      <c r="F229" s="132">
        <v>10094682</v>
      </c>
      <c r="G229" s="132">
        <f>SUM(G230:G231)</f>
        <v>10754732</v>
      </c>
      <c r="H229" s="132">
        <f>SUM(H230:H231)</f>
        <v>10662660</v>
      </c>
      <c r="I229" s="216">
        <v>99.143893125370298</v>
      </c>
      <c r="J229" s="208"/>
    </row>
    <row r="230" spans="1:10" s="65" customFormat="1" ht="47.25" x14ac:dyDescent="0.25">
      <c r="A230" s="147" t="s">
        <v>24</v>
      </c>
      <c r="B230" s="110" t="s">
        <v>177</v>
      </c>
      <c r="C230" s="111" t="s">
        <v>12</v>
      </c>
      <c r="D230" s="86" t="s">
        <v>23</v>
      </c>
      <c r="E230" s="79">
        <v>100</v>
      </c>
      <c r="F230" s="195">
        <v>7590577</v>
      </c>
      <c r="G230" s="195">
        <v>7590577</v>
      </c>
      <c r="H230" s="195">
        <v>7590577</v>
      </c>
      <c r="I230" s="217">
        <v>100</v>
      </c>
      <c r="J230" s="208"/>
    </row>
    <row r="231" spans="1:10" s="65" customFormat="1" ht="30" customHeight="1" x14ac:dyDescent="0.25">
      <c r="A231" s="98" t="s">
        <v>16</v>
      </c>
      <c r="B231" s="110" t="s">
        <v>177</v>
      </c>
      <c r="C231" s="111" t="s">
        <v>12</v>
      </c>
      <c r="D231" s="86" t="s">
        <v>23</v>
      </c>
      <c r="E231" s="79">
        <v>200</v>
      </c>
      <c r="F231" s="195">
        <v>2500675</v>
      </c>
      <c r="G231" s="195">
        <v>3164155</v>
      </c>
      <c r="H231" s="195">
        <v>3072083</v>
      </c>
      <c r="I231" s="217">
        <v>97.090155191512423</v>
      </c>
      <c r="J231" s="208"/>
    </row>
    <row r="232" spans="1:10" s="65" customFormat="1" ht="15.75" customHeight="1" x14ac:dyDescent="0.25">
      <c r="A232" s="98" t="s">
        <v>26</v>
      </c>
      <c r="B232" s="110" t="s">
        <v>177</v>
      </c>
      <c r="C232" s="111" t="s">
        <v>12</v>
      </c>
      <c r="D232" s="86" t="s">
        <v>23</v>
      </c>
      <c r="E232" s="79">
        <v>800</v>
      </c>
      <c r="F232" s="195">
        <v>3430</v>
      </c>
      <c r="G232" s="195">
        <v>0</v>
      </c>
      <c r="H232" s="195">
        <v>0</v>
      </c>
      <c r="I232" s="217"/>
      <c r="J232" s="208"/>
    </row>
    <row r="233" spans="1:10" s="65" customFormat="1" ht="62.25" customHeight="1" x14ac:dyDescent="0.25">
      <c r="A233" s="92" t="s">
        <v>181</v>
      </c>
      <c r="B233" s="101" t="s">
        <v>177</v>
      </c>
      <c r="C233" s="102" t="s">
        <v>37</v>
      </c>
      <c r="D233" s="95" t="s">
        <v>8</v>
      </c>
      <c r="E233" s="70"/>
      <c r="F233" s="194">
        <v>1631228</v>
      </c>
      <c r="G233" s="194">
        <v>1631228</v>
      </c>
      <c r="H233" s="194">
        <v>1631228</v>
      </c>
      <c r="I233" s="219">
        <v>100</v>
      </c>
      <c r="J233" s="208"/>
    </row>
    <row r="234" spans="1:10" s="65" customFormat="1" ht="31.5" x14ac:dyDescent="0.25">
      <c r="A234" s="146" t="s">
        <v>56</v>
      </c>
      <c r="B234" s="108" t="s">
        <v>177</v>
      </c>
      <c r="C234" s="109" t="s">
        <v>37</v>
      </c>
      <c r="D234" s="83" t="s">
        <v>57</v>
      </c>
      <c r="E234" s="75"/>
      <c r="F234" s="132">
        <v>1631228</v>
      </c>
      <c r="G234" s="132">
        <v>1631228</v>
      </c>
      <c r="H234" s="132">
        <v>1631228</v>
      </c>
      <c r="I234" s="216">
        <v>100</v>
      </c>
      <c r="J234" s="208"/>
    </row>
    <row r="235" spans="1:10" s="65" customFormat="1" ht="47.25" x14ac:dyDescent="0.25">
      <c r="A235" s="147" t="s">
        <v>24</v>
      </c>
      <c r="B235" s="110" t="s">
        <v>177</v>
      </c>
      <c r="C235" s="111" t="s">
        <v>37</v>
      </c>
      <c r="D235" s="86" t="s">
        <v>57</v>
      </c>
      <c r="E235" s="79">
        <v>100</v>
      </c>
      <c r="F235" s="195">
        <v>1630228</v>
      </c>
      <c r="G235" s="195">
        <v>1630228</v>
      </c>
      <c r="H235" s="195">
        <v>1630228</v>
      </c>
      <c r="I235" s="217">
        <v>100</v>
      </c>
      <c r="J235" s="208"/>
    </row>
    <row r="236" spans="1:10" s="65" customFormat="1" ht="31.5" x14ac:dyDescent="0.25">
      <c r="A236" s="98" t="s">
        <v>16</v>
      </c>
      <c r="B236" s="110" t="s">
        <v>177</v>
      </c>
      <c r="C236" s="111" t="s">
        <v>37</v>
      </c>
      <c r="D236" s="86" t="s">
        <v>57</v>
      </c>
      <c r="E236" s="79">
        <v>200</v>
      </c>
      <c r="F236" s="195">
        <v>1000</v>
      </c>
      <c r="G236" s="195">
        <v>1000</v>
      </c>
      <c r="H236" s="195">
        <v>1000</v>
      </c>
      <c r="I236" s="217">
        <v>100</v>
      </c>
      <c r="J236" s="208"/>
    </row>
    <row r="237" spans="1:10" ht="51" customHeight="1" x14ac:dyDescent="0.25">
      <c r="A237" s="103" t="s">
        <v>182</v>
      </c>
      <c r="B237" s="104" t="s">
        <v>183</v>
      </c>
      <c r="C237" s="105" t="s">
        <v>7</v>
      </c>
      <c r="D237" s="106" t="s">
        <v>8</v>
      </c>
      <c r="E237" s="148"/>
      <c r="F237" s="196">
        <v>783850</v>
      </c>
      <c r="G237" s="196">
        <f>SUM(G238)</f>
        <v>533930</v>
      </c>
      <c r="H237" s="196">
        <v>510683</v>
      </c>
      <c r="I237" s="213">
        <v>95.646058472084363</v>
      </c>
      <c r="J237" s="208"/>
    </row>
    <row r="238" spans="1:10" s="65" customFormat="1" ht="66" customHeight="1" x14ac:dyDescent="0.25">
      <c r="A238" s="47" t="s">
        <v>184</v>
      </c>
      <c r="B238" s="89" t="s">
        <v>185</v>
      </c>
      <c r="C238" s="90" t="s">
        <v>7</v>
      </c>
      <c r="D238" s="91" t="s">
        <v>8</v>
      </c>
      <c r="E238" s="149"/>
      <c r="F238" s="193">
        <v>783850</v>
      </c>
      <c r="G238" s="193">
        <f>SUM(G239)</f>
        <v>533930</v>
      </c>
      <c r="H238" s="193">
        <v>510683</v>
      </c>
      <c r="I238" s="218">
        <v>95.646058472084363</v>
      </c>
      <c r="J238" s="208"/>
    </row>
    <row r="239" spans="1:10" s="65" customFormat="1" ht="45.75" customHeight="1" x14ac:dyDescent="0.25">
      <c r="A239" s="53" t="s">
        <v>186</v>
      </c>
      <c r="B239" s="101" t="s">
        <v>185</v>
      </c>
      <c r="C239" s="102" t="s">
        <v>12</v>
      </c>
      <c r="D239" s="95" t="s">
        <v>8</v>
      </c>
      <c r="E239" s="150"/>
      <c r="F239" s="194">
        <v>783850</v>
      </c>
      <c r="G239" s="194">
        <f>SUM(G240+G242+G244)</f>
        <v>533930</v>
      </c>
      <c r="H239" s="194">
        <v>510683</v>
      </c>
      <c r="I239" s="219">
        <v>95.646058472084363</v>
      </c>
      <c r="J239" s="208"/>
    </row>
    <row r="240" spans="1:10" s="65" customFormat="1" ht="16.5" customHeight="1" x14ac:dyDescent="0.25">
      <c r="A240" s="29" t="s">
        <v>28</v>
      </c>
      <c r="B240" s="108" t="s">
        <v>185</v>
      </c>
      <c r="C240" s="109" t="s">
        <v>12</v>
      </c>
      <c r="D240" s="83" t="s">
        <v>29</v>
      </c>
      <c r="E240" s="151"/>
      <c r="F240" s="132"/>
      <c r="G240" s="132">
        <v>99000</v>
      </c>
      <c r="H240" s="132">
        <v>99000</v>
      </c>
      <c r="I240" s="216">
        <v>100</v>
      </c>
      <c r="J240" s="208"/>
    </row>
    <row r="241" spans="1:10" s="65" customFormat="1" ht="33.75" customHeight="1" x14ac:dyDescent="0.25">
      <c r="A241" s="35" t="s">
        <v>16</v>
      </c>
      <c r="B241" s="110" t="s">
        <v>185</v>
      </c>
      <c r="C241" s="111" t="s">
        <v>12</v>
      </c>
      <c r="D241" s="86" t="s">
        <v>29</v>
      </c>
      <c r="E241" s="152" t="s">
        <v>17</v>
      </c>
      <c r="F241" s="195"/>
      <c r="G241" s="195">
        <v>99000</v>
      </c>
      <c r="H241" s="195">
        <v>99000</v>
      </c>
      <c r="I241" s="217">
        <v>100</v>
      </c>
      <c r="J241" s="208"/>
    </row>
    <row r="242" spans="1:10" s="65" customFormat="1" ht="19.5" customHeight="1" x14ac:dyDescent="0.25">
      <c r="A242" s="29" t="s">
        <v>187</v>
      </c>
      <c r="B242" s="108" t="s">
        <v>185</v>
      </c>
      <c r="C242" s="109" t="s">
        <v>12</v>
      </c>
      <c r="D242" s="83" t="s">
        <v>188</v>
      </c>
      <c r="E242" s="151"/>
      <c r="F242" s="132">
        <v>571600</v>
      </c>
      <c r="G242" s="132">
        <v>292269</v>
      </c>
      <c r="H242" s="132">
        <v>292269</v>
      </c>
      <c r="I242" s="216">
        <v>100</v>
      </c>
      <c r="J242" s="208"/>
    </row>
    <row r="243" spans="1:10" s="65" customFormat="1" ht="32.25" customHeight="1" x14ac:dyDescent="0.25">
      <c r="A243" s="35" t="s">
        <v>16</v>
      </c>
      <c r="B243" s="110" t="s">
        <v>185</v>
      </c>
      <c r="C243" s="111" t="s">
        <v>12</v>
      </c>
      <c r="D243" s="86" t="s">
        <v>188</v>
      </c>
      <c r="E243" s="152" t="s">
        <v>17</v>
      </c>
      <c r="F243" s="195">
        <v>571600</v>
      </c>
      <c r="G243" s="195">
        <v>292269</v>
      </c>
      <c r="H243" s="195">
        <v>292269</v>
      </c>
      <c r="I243" s="217">
        <v>100</v>
      </c>
      <c r="J243" s="208"/>
    </row>
    <row r="244" spans="1:10" s="65" customFormat="1" ht="17.25" customHeight="1" x14ac:dyDescent="0.25">
      <c r="A244" s="29" t="s">
        <v>189</v>
      </c>
      <c r="B244" s="108" t="s">
        <v>185</v>
      </c>
      <c r="C244" s="109" t="s">
        <v>12</v>
      </c>
      <c r="D244" s="83" t="s">
        <v>190</v>
      </c>
      <c r="E244" s="151"/>
      <c r="F244" s="132">
        <v>212250</v>
      </c>
      <c r="G244" s="132">
        <f>SUM(G245:G246)</f>
        <v>142661</v>
      </c>
      <c r="H244" s="132">
        <v>119414</v>
      </c>
      <c r="I244" s="216">
        <v>83.704726589607532</v>
      </c>
      <c r="J244" s="208"/>
    </row>
    <row r="245" spans="1:10" s="65" customFormat="1" ht="32.25" customHeight="1" x14ac:dyDescent="0.25">
      <c r="A245" s="35" t="s">
        <v>16</v>
      </c>
      <c r="B245" s="110" t="s">
        <v>185</v>
      </c>
      <c r="C245" s="111" t="s">
        <v>12</v>
      </c>
      <c r="D245" s="86" t="s">
        <v>190</v>
      </c>
      <c r="E245" s="152" t="s">
        <v>17</v>
      </c>
      <c r="F245" s="195">
        <v>212250</v>
      </c>
      <c r="G245" s="195">
        <v>130944</v>
      </c>
      <c r="H245" s="195">
        <v>107697</v>
      </c>
      <c r="I245" s="217">
        <v>82.24660923753666</v>
      </c>
      <c r="J245" s="208"/>
    </row>
    <row r="246" spans="1:10" s="65" customFormat="1" ht="17.25" customHeight="1" x14ac:dyDescent="0.25">
      <c r="A246" s="98" t="s">
        <v>26</v>
      </c>
      <c r="B246" s="110" t="s">
        <v>185</v>
      </c>
      <c r="C246" s="111" t="s">
        <v>12</v>
      </c>
      <c r="D246" s="86" t="s">
        <v>190</v>
      </c>
      <c r="E246" s="152" t="s">
        <v>27</v>
      </c>
      <c r="F246" s="195"/>
      <c r="G246" s="195">
        <v>11717</v>
      </c>
      <c r="H246" s="195">
        <v>11717</v>
      </c>
      <c r="I246" s="217">
        <v>100</v>
      </c>
      <c r="J246" s="208"/>
    </row>
    <row r="247" spans="1:10" ht="47.25" x14ac:dyDescent="0.25">
      <c r="A247" s="103" t="s">
        <v>191</v>
      </c>
      <c r="B247" s="104" t="s">
        <v>192</v>
      </c>
      <c r="C247" s="105" t="s">
        <v>7</v>
      </c>
      <c r="D247" s="106" t="s">
        <v>8</v>
      </c>
      <c r="E247" s="148"/>
      <c r="F247" s="196">
        <v>48000</v>
      </c>
      <c r="G247" s="196">
        <v>204000</v>
      </c>
      <c r="H247" s="196">
        <v>204000</v>
      </c>
      <c r="I247" s="213">
        <v>100</v>
      </c>
      <c r="J247" s="208"/>
    </row>
    <row r="248" spans="1:10" ht="63" x14ac:dyDescent="0.25">
      <c r="A248" s="153" t="s">
        <v>193</v>
      </c>
      <c r="B248" s="90" t="s">
        <v>194</v>
      </c>
      <c r="C248" s="90" t="s">
        <v>7</v>
      </c>
      <c r="D248" s="91" t="s">
        <v>8</v>
      </c>
      <c r="E248" s="149"/>
      <c r="F248" s="193">
        <v>48000</v>
      </c>
      <c r="G248" s="193">
        <v>204000</v>
      </c>
      <c r="H248" s="193">
        <v>204000</v>
      </c>
      <c r="I248" s="218">
        <v>100</v>
      </c>
      <c r="J248" s="208"/>
    </row>
    <row r="249" spans="1:10" ht="31.5" x14ac:dyDescent="0.25">
      <c r="A249" s="154" t="s">
        <v>195</v>
      </c>
      <c r="B249" s="102" t="s">
        <v>194</v>
      </c>
      <c r="C249" s="102" t="s">
        <v>12</v>
      </c>
      <c r="D249" s="95" t="s">
        <v>8</v>
      </c>
      <c r="E249" s="150"/>
      <c r="F249" s="194">
        <v>48000</v>
      </c>
      <c r="G249" s="194">
        <v>204000</v>
      </c>
      <c r="H249" s="194">
        <v>204000</v>
      </c>
      <c r="I249" s="219">
        <v>100</v>
      </c>
      <c r="J249" s="208"/>
    </row>
    <row r="250" spans="1:10" ht="17.25" customHeight="1" x14ac:dyDescent="0.25">
      <c r="A250" s="155" t="s">
        <v>196</v>
      </c>
      <c r="B250" s="109" t="s">
        <v>194</v>
      </c>
      <c r="C250" s="109" t="s">
        <v>12</v>
      </c>
      <c r="D250" s="83" t="s">
        <v>197</v>
      </c>
      <c r="E250" s="151"/>
      <c r="F250" s="132">
        <v>48000</v>
      </c>
      <c r="G250" s="132">
        <v>204000</v>
      </c>
      <c r="H250" s="132">
        <v>204000</v>
      </c>
      <c r="I250" s="216">
        <v>100</v>
      </c>
      <c r="J250" s="208"/>
    </row>
    <row r="251" spans="1:10" ht="30.75" customHeight="1" x14ac:dyDescent="0.25">
      <c r="A251" s="156" t="s">
        <v>16</v>
      </c>
      <c r="B251" s="111" t="s">
        <v>194</v>
      </c>
      <c r="C251" s="111" t="s">
        <v>12</v>
      </c>
      <c r="D251" s="86" t="s">
        <v>197</v>
      </c>
      <c r="E251" s="152" t="s">
        <v>17</v>
      </c>
      <c r="F251" s="195">
        <v>48000</v>
      </c>
      <c r="G251" s="195">
        <v>204000</v>
      </c>
      <c r="H251" s="195">
        <v>204000</v>
      </c>
      <c r="I251" s="217">
        <v>100</v>
      </c>
      <c r="J251" s="208"/>
    </row>
    <row r="252" spans="1:10" ht="31.5" hidden="1" x14ac:dyDescent="0.25">
      <c r="A252" s="157" t="s">
        <v>198</v>
      </c>
      <c r="B252" s="158" t="s">
        <v>199</v>
      </c>
      <c r="C252" s="14" t="s">
        <v>7</v>
      </c>
      <c r="D252" s="15" t="s">
        <v>8</v>
      </c>
      <c r="E252" s="159"/>
      <c r="F252" s="17"/>
      <c r="G252" s="17"/>
      <c r="H252" s="17">
        <v>0</v>
      </c>
      <c r="I252" s="213" t="e">
        <v>#DIV/0!</v>
      </c>
      <c r="J252" s="208"/>
    </row>
    <row r="253" spans="1:10" ht="47.25" hidden="1" x14ac:dyDescent="0.25">
      <c r="A253" s="153" t="s">
        <v>200</v>
      </c>
      <c r="B253" s="89" t="s">
        <v>201</v>
      </c>
      <c r="C253" s="90" t="s">
        <v>7</v>
      </c>
      <c r="D253" s="91" t="s">
        <v>8</v>
      </c>
      <c r="E253" s="149"/>
      <c r="F253" s="193"/>
      <c r="G253" s="193"/>
      <c r="H253" s="193">
        <v>0</v>
      </c>
      <c r="I253" s="218" t="e">
        <v>#DIV/0!</v>
      </c>
      <c r="J253" s="208"/>
    </row>
    <row r="254" spans="1:10" ht="31.5" hidden="1" x14ac:dyDescent="0.25">
      <c r="A254" s="160" t="s">
        <v>202</v>
      </c>
      <c r="B254" s="101" t="s">
        <v>201</v>
      </c>
      <c r="C254" s="102" t="s">
        <v>12</v>
      </c>
      <c r="D254" s="95" t="s">
        <v>8</v>
      </c>
      <c r="E254" s="150"/>
      <c r="F254" s="194"/>
      <c r="G254" s="194"/>
      <c r="H254" s="194">
        <v>0</v>
      </c>
      <c r="I254" s="219" t="e">
        <v>#DIV/0!</v>
      </c>
      <c r="J254" s="208"/>
    </row>
    <row r="255" spans="1:10" ht="31.5" hidden="1" x14ac:dyDescent="0.25">
      <c r="A255" s="161" t="s">
        <v>203</v>
      </c>
      <c r="B255" s="108" t="s">
        <v>201</v>
      </c>
      <c r="C255" s="109" t="s">
        <v>12</v>
      </c>
      <c r="D255" s="83" t="s">
        <v>204</v>
      </c>
      <c r="E255" s="151"/>
      <c r="F255" s="132"/>
      <c r="G255" s="132"/>
      <c r="H255" s="132">
        <v>0</v>
      </c>
      <c r="I255" s="216" t="e">
        <v>#DIV/0!</v>
      </c>
      <c r="J255" s="208"/>
    </row>
    <row r="256" spans="1:10" ht="17.25" hidden="1" customHeight="1" x14ac:dyDescent="0.25">
      <c r="A256" s="162" t="s">
        <v>40</v>
      </c>
      <c r="B256" s="110" t="s">
        <v>201</v>
      </c>
      <c r="C256" s="111" t="s">
        <v>12</v>
      </c>
      <c r="D256" s="86" t="s">
        <v>204</v>
      </c>
      <c r="E256" s="152" t="s">
        <v>41</v>
      </c>
      <c r="F256" s="195"/>
      <c r="G256" s="195"/>
      <c r="H256" s="195">
        <v>0</v>
      </c>
      <c r="I256" s="217" t="e">
        <v>#DIV/0!</v>
      </c>
      <c r="J256" s="208"/>
    </row>
    <row r="257" spans="1:10" ht="31.5" hidden="1" x14ac:dyDescent="0.25">
      <c r="A257" s="161" t="s">
        <v>205</v>
      </c>
      <c r="B257" s="108" t="s">
        <v>201</v>
      </c>
      <c r="C257" s="109" t="s">
        <v>12</v>
      </c>
      <c r="D257" s="83" t="s">
        <v>206</v>
      </c>
      <c r="E257" s="151"/>
      <c r="F257" s="132"/>
      <c r="G257" s="132"/>
      <c r="H257" s="132">
        <v>0</v>
      </c>
      <c r="I257" s="216" t="e">
        <v>#DIV/0!</v>
      </c>
      <c r="J257" s="208"/>
    </row>
    <row r="258" spans="1:10" ht="16.5" hidden="1" customHeight="1" x14ac:dyDescent="0.25">
      <c r="A258" s="162" t="s">
        <v>40</v>
      </c>
      <c r="B258" s="110" t="s">
        <v>201</v>
      </c>
      <c r="C258" s="111" t="s">
        <v>12</v>
      </c>
      <c r="D258" s="86" t="s">
        <v>206</v>
      </c>
      <c r="E258" s="152" t="s">
        <v>41</v>
      </c>
      <c r="F258" s="195"/>
      <c r="G258" s="195"/>
      <c r="H258" s="195">
        <v>0</v>
      </c>
      <c r="I258" s="217" t="e">
        <v>#DIV/0!</v>
      </c>
      <c r="J258" s="208"/>
    </row>
    <row r="259" spans="1:10" ht="31.5" hidden="1" x14ac:dyDescent="0.25">
      <c r="A259" s="161" t="s">
        <v>207</v>
      </c>
      <c r="B259" s="108" t="s">
        <v>201</v>
      </c>
      <c r="C259" s="109" t="s">
        <v>12</v>
      </c>
      <c r="D259" s="83" t="s">
        <v>208</v>
      </c>
      <c r="E259" s="151"/>
      <c r="F259" s="132"/>
      <c r="G259" s="132"/>
      <c r="H259" s="132">
        <v>0</v>
      </c>
      <c r="I259" s="216" t="e">
        <v>#DIV/0!</v>
      </c>
      <c r="J259" s="208"/>
    </row>
    <row r="260" spans="1:10" ht="15.75" hidden="1" customHeight="1" x14ac:dyDescent="0.25">
      <c r="A260" s="162" t="s">
        <v>40</v>
      </c>
      <c r="B260" s="110" t="s">
        <v>201</v>
      </c>
      <c r="C260" s="111" t="s">
        <v>12</v>
      </c>
      <c r="D260" s="86" t="s">
        <v>208</v>
      </c>
      <c r="E260" s="152" t="s">
        <v>41</v>
      </c>
      <c r="F260" s="195"/>
      <c r="G260" s="195"/>
      <c r="H260" s="195">
        <v>0</v>
      </c>
      <c r="I260" s="217" t="e">
        <v>#DIV/0!</v>
      </c>
      <c r="J260" s="208"/>
    </row>
    <row r="261" spans="1:10" ht="18" hidden="1" customHeight="1" x14ac:dyDescent="0.25">
      <c r="A261" s="161" t="s">
        <v>209</v>
      </c>
      <c r="B261" s="108" t="s">
        <v>201</v>
      </c>
      <c r="C261" s="109" t="s">
        <v>12</v>
      </c>
      <c r="D261" s="83" t="s">
        <v>210</v>
      </c>
      <c r="E261" s="151"/>
      <c r="F261" s="132"/>
      <c r="G261" s="132"/>
      <c r="H261" s="132">
        <v>0</v>
      </c>
      <c r="I261" s="216" t="e">
        <v>#DIV/0!</v>
      </c>
      <c r="J261" s="208"/>
    </row>
    <row r="262" spans="1:10" ht="34.5" hidden="1" customHeight="1" x14ac:dyDescent="0.25">
      <c r="A262" s="162" t="s">
        <v>211</v>
      </c>
      <c r="B262" s="110" t="s">
        <v>201</v>
      </c>
      <c r="C262" s="111" t="s">
        <v>12</v>
      </c>
      <c r="D262" s="86" t="s">
        <v>210</v>
      </c>
      <c r="E262" s="152" t="s">
        <v>212</v>
      </c>
      <c r="F262" s="195"/>
      <c r="G262" s="195"/>
      <c r="H262" s="195">
        <v>0</v>
      </c>
      <c r="I262" s="217" t="e">
        <v>#DIV/0!</v>
      </c>
      <c r="J262" s="208"/>
    </row>
    <row r="263" spans="1:10" ht="32.25" hidden="1" customHeight="1" x14ac:dyDescent="0.25">
      <c r="A263" s="161" t="s">
        <v>213</v>
      </c>
      <c r="B263" s="108" t="s">
        <v>201</v>
      </c>
      <c r="C263" s="109" t="s">
        <v>12</v>
      </c>
      <c r="D263" s="83" t="s">
        <v>214</v>
      </c>
      <c r="E263" s="151"/>
      <c r="F263" s="132"/>
      <c r="G263" s="132"/>
      <c r="H263" s="132">
        <v>0</v>
      </c>
      <c r="I263" s="216" t="e">
        <v>#DIV/0!</v>
      </c>
      <c r="J263" s="208"/>
    </row>
    <row r="264" spans="1:10" ht="18" hidden="1" customHeight="1" x14ac:dyDescent="0.25">
      <c r="A264" s="162" t="s">
        <v>40</v>
      </c>
      <c r="B264" s="110" t="s">
        <v>201</v>
      </c>
      <c r="C264" s="111" t="s">
        <v>12</v>
      </c>
      <c r="D264" s="86" t="s">
        <v>214</v>
      </c>
      <c r="E264" s="152" t="s">
        <v>41</v>
      </c>
      <c r="F264" s="195"/>
      <c r="G264" s="195"/>
      <c r="H264" s="195">
        <v>0</v>
      </c>
      <c r="I264" s="217" t="e">
        <v>#DIV/0!</v>
      </c>
      <c r="J264" s="208"/>
    </row>
    <row r="265" spans="1:10" ht="32.25" hidden="1" customHeight="1" x14ac:dyDescent="0.25">
      <c r="A265" s="161" t="s">
        <v>215</v>
      </c>
      <c r="B265" s="108" t="s">
        <v>201</v>
      </c>
      <c r="C265" s="109" t="s">
        <v>12</v>
      </c>
      <c r="D265" s="83" t="s">
        <v>216</v>
      </c>
      <c r="E265" s="151"/>
      <c r="F265" s="132"/>
      <c r="G265" s="132"/>
      <c r="H265" s="132">
        <v>0</v>
      </c>
      <c r="I265" s="216" t="e">
        <v>#DIV/0!</v>
      </c>
      <c r="J265" s="208"/>
    </row>
    <row r="266" spans="1:10" ht="18" hidden="1" customHeight="1" x14ac:dyDescent="0.25">
      <c r="A266" s="162" t="s">
        <v>40</v>
      </c>
      <c r="B266" s="110" t="s">
        <v>201</v>
      </c>
      <c r="C266" s="111" t="s">
        <v>12</v>
      </c>
      <c r="D266" s="86" t="s">
        <v>216</v>
      </c>
      <c r="E266" s="152" t="s">
        <v>41</v>
      </c>
      <c r="F266" s="195"/>
      <c r="G266" s="195"/>
      <c r="H266" s="195">
        <v>0</v>
      </c>
      <c r="I266" s="217" t="e">
        <v>#DIV/0!</v>
      </c>
      <c r="J266" s="208"/>
    </row>
    <row r="267" spans="1:10" ht="47.25" x14ac:dyDescent="0.25">
      <c r="A267" s="103" t="s">
        <v>217</v>
      </c>
      <c r="B267" s="158" t="s">
        <v>218</v>
      </c>
      <c r="C267" s="14" t="s">
        <v>7</v>
      </c>
      <c r="D267" s="15" t="s">
        <v>8</v>
      </c>
      <c r="E267" s="159"/>
      <c r="F267" s="17">
        <v>2824671</v>
      </c>
      <c r="G267" s="17">
        <v>2824671</v>
      </c>
      <c r="H267" s="17">
        <f>SUM(H268+H278)</f>
        <v>2824454</v>
      </c>
      <c r="I267" s="213">
        <v>99.992317689387548</v>
      </c>
      <c r="J267" s="208"/>
    </row>
    <row r="268" spans="1:10" ht="78.75" x14ac:dyDescent="0.25">
      <c r="A268" s="47" t="s">
        <v>219</v>
      </c>
      <c r="B268" s="89" t="s">
        <v>220</v>
      </c>
      <c r="C268" s="90" t="s">
        <v>7</v>
      </c>
      <c r="D268" s="91" t="s">
        <v>8</v>
      </c>
      <c r="E268" s="163"/>
      <c r="F268" s="200">
        <v>1331572</v>
      </c>
      <c r="G268" s="200">
        <v>1331572</v>
      </c>
      <c r="H268" s="200">
        <v>1331572</v>
      </c>
      <c r="I268" s="218">
        <v>100</v>
      </c>
      <c r="J268" s="208"/>
    </row>
    <row r="269" spans="1:10" ht="47.25" x14ac:dyDescent="0.25">
      <c r="A269" s="53" t="s">
        <v>221</v>
      </c>
      <c r="B269" s="101" t="s">
        <v>220</v>
      </c>
      <c r="C269" s="102" t="s">
        <v>12</v>
      </c>
      <c r="D269" s="95" t="s">
        <v>8</v>
      </c>
      <c r="E269" s="164"/>
      <c r="F269" s="201">
        <v>1331572</v>
      </c>
      <c r="G269" s="201">
        <v>1331572</v>
      </c>
      <c r="H269" s="201">
        <v>1331572</v>
      </c>
      <c r="I269" s="219">
        <v>100</v>
      </c>
      <c r="J269" s="208"/>
    </row>
    <row r="270" spans="1:10" ht="17.25" hidden="1" customHeight="1" x14ac:dyDescent="0.25">
      <c r="A270" s="29" t="s">
        <v>222</v>
      </c>
      <c r="B270" s="108" t="s">
        <v>220</v>
      </c>
      <c r="C270" s="109" t="s">
        <v>12</v>
      </c>
      <c r="D270" s="83" t="s">
        <v>223</v>
      </c>
      <c r="E270" s="165"/>
      <c r="F270" s="202">
        <v>0</v>
      </c>
      <c r="G270" s="202">
        <v>0</v>
      </c>
      <c r="H270" s="202">
        <v>0</v>
      </c>
      <c r="I270" s="216" t="e">
        <v>#DIV/0!</v>
      </c>
      <c r="J270" s="208"/>
    </row>
    <row r="271" spans="1:10" ht="33.75" hidden="1" customHeight="1" x14ac:dyDescent="0.25">
      <c r="A271" s="35" t="s">
        <v>16</v>
      </c>
      <c r="B271" s="110" t="s">
        <v>220</v>
      </c>
      <c r="C271" s="111" t="s">
        <v>12</v>
      </c>
      <c r="D271" s="86" t="s">
        <v>223</v>
      </c>
      <c r="E271" s="166" t="s">
        <v>17</v>
      </c>
      <c r="F271" s="203">
        <v>0</v>
      </c>
      <c r="G271" s="203">
        <v>0</v>
      </c>
      <c r="H271" s="203">
        <v>0</v>
      </c>
      <c r="I271" s="217" t="e">
        <v>#DIV/0!</v>
      </c>
      <c r="J271" s="208"/>
    </row>
    <row r="272" spans="1:10" ht="32.25" customHeight="1" x14ac:dyDescent="0.25">
      <c r="A272" s="29" t="s">
        <v>224</v>
      </c>
      <c r="B272" s="108" t="s">
        <v>220</v>
      </c>
      <c r="C272" s="109" t="s">
        <v>12</v>
      </c>
      <c r="D272" s="83" t="s">
        <v>225</v>
      </c>
      <c r="E272" s="165"/>
      <c r="F272" s="202">
        <v>23759</v>
      </c>
      <c r="G272" s="202">
        <v>23759</v>
      </c>
      <c r="H272" s="202">
        <v>23759</v>
      </c>
      <c r="I272" s="216">
        <v>100</v>
      </c>
      <c r="J272" s="208"/>
    </row>
    <row r="273" spans="1:10" ht="18" customHeight="1" x14ac:dyDescent="0.25">
      <c r="A273" s="35" t="s">
        <v>40</v>
      </c>
      <c r="B273" s="110" t="s">
        <v>220</v>
      </c>
      <c r="C273" s="111" t="s">
        <v>12</v>
      </c>
      <c r="D273" s="86" t="s">
        <v>225</v>
      </c>
      <c r="E273" s="166" t="s">
        <v>41</v>
      </c>
      <c r="F273" s="203">
        <v>23759</v>
      </c>
      <c r="G273" s="203">
        <v>23759</v>
      </c>
      <c r="H273" s="203">
        <v>23759</v>
      </c>
      <c r="I273" s="217">
        <v>100</v>
      </c>
      <c r="J273" s="208"/>
    </row>
    <row r="274" spans="1:10" ht="33" customHeight="1" x14ac:dyDescent="0.25">
      <c r="A274" s="29" t="s">
        <v>226</v>
      </c>
      <c r="B274" s="108" t="s">
        <v>220</v>
      </c>
      <c r="C274" s="109" t="s">
        <v>12</v>
      </c>
      <c r="D274" s="83" t="s">
        <v>227</v>
      </c>
      <c r="E274" s="165"/>
      <c r="F274" s="202">
        <v>1256677</v>
      </c>
      <c r="G274" s="202">
        <v>1256677</v>
      </c>
      <c r="H274" s="202">
        <v>1256677</v>
      </c>
      <c r="I274" s="216">
        <v>100</v>
      </c>
      <c r="J274" s="208"/>
    </row>
    <row r="275" spans="1:10" ht="15" customHeight="1" x14ac:dyDescent="0.25">
      <c r="A275" s="35" t="s">
        <v>40</v>
      </c>
      <c r="B275" s="110" t="s">
        <v>220</v>
      </c>
      <c r="C275" s="111" t="s">
        <v>12</v>
      </c>
      <c r="D275" s="86" t="s">
        <v>227</v>
      </c>
      <c r="E275" s="166" t="s">
        <v>41</v>
      </c>
      <c r="F275" s="203">
        <v>1256677</v>
      </c>
      <c r="G275" s="203">
        <v>1256677</v>
      </c>
      <c r="H275" s="203">
        <v>1256677</v>
      </c>
      <c r="I275" s="217">
        <v>100</v>
      </c>
      <c r="J275" s="208"/>
    </row>
    <row r="276" spans="1:10" ht="31.5" x14ac:dyDescent="0.25">
      <c r="A276" s="29" t="s">
        <v>42</v>
      </c>
      <c r="B276" s="108" t="s">
        <v>220</v>
      </c>
      <c r="C276" s="109" t="s">
        <v>12</v>
      </c>
      <c r="D276" s="83" t="s">
        <v>43</v>
      </c>
      <c r="E276" s="165"/>
      <c r="F276" s="202">
        <v>51136</v>
      </c>
      <c r="G276" s="202">
        <v>51136</v>
      </c>
      <c r="H276" s="202">
        <v>51136</v>
      </c>
      <c r="I276" s="216">
        <v>100</v>
      </c>
      <c r="J276" s="208"/>
    </row>
    <row r="277" spans="1:10" ht="15.75" customHeight="1" x14ac:dyDescent="0.25">
      <c r="A277" s="35" t="s">
        <v>40</v>
      </c>
      <c r="B277" s="110" t="s">
        <v>220</v>
      </c>
      <c r="C277" s="111" t="s">
        <v>12</v>
      </c>
      <c r="D277" s="86" t="s">
        <v>43</v>
      </c>
      <c r="E277" s="166" t="s">
        <v>41</v>
      </c>
      <c r="F277" s="203">
        <v>51136</v>
      </c>
      <c r="G277" s="203">
        <v>51136</v>
      </c>
      <c r="H277" s="203">
        <v>51136</v>
      </c>
      <c r="I277" s="217">
        <v>100</v>
      </c>
      <c r="J277" s="208"/>
    </row>
    <row r="278" spans="1:10" ht="78.75" x14ac:dyDescent="0.25">
      <c r="A278" s="153" t="s">
        <v>228</v>
      </c>
      <c r="B278" s="89" t="s">
        <v>229</v>
      </c>
      <c r="C278" s="90" t="s">
        <v>7</v>
      </c>
      <c r="D278" s="91" t="s">
        <v>8</v>
      </c>
      <c r="E278" s="163"/>
      <c r="F278" s="200">
        <v>1493099</v>
      </c>
      <c r="G278" s="200">
        <v>1493099</v>
      </c>
      <c r="H278" s="200">
        <f>SUM(H279)</f>
        <v>1492882</v>
      </c>
      <c r="I278" s="218">
        <v>99.985466469403576</v>
      </c>
      <c r="J278" s="208"/>
    </row>
    <row r="279" spans="1:10" ht="31.5" x14ac:dyDescent="0.25">
      <c r="A279" s="160" t="s">
        <v>230</v>
      </c>
      <c r="B279" s="101" t="s">
        <v>229</v>
      </c>
      <c r="C279" s="102" t="s">
        <v>12</v>
      </c>
      <c r="D279" s="95" t="s">
        <v>8</v>
      </c>
      <c r="E279" s="164"/>
      <c r="F279" s="201">
        <v>1493099</v>
      </c>
      <c r="G279" s="201">
        <v>1493099</v>
      </c>
      <c r="H279" s="201">
        <f>SUM(H286+H289+H291+H294+H296)</f>
        <v>1492882</v>
      </c>
      <c r="I279" s="219">
        <v>99.985466469403576</v>
      </c>
      <c r="J279" s="208"/>
    </row>
    <row r="280" spans="1:10" ht="17.25" hidden="1" customHeight="1" x14ac:dyDescent="0.25">
      <c r="A280" s="161" t="s">
        <v>233</v>
      </c>
      <c r="B280" s="108" t="s">
        <v>229</v>
      </c>
      <c r="C280" s="109" t="s">
        <v>12</v>
      </c>
      <c r="D280" s="83" t="s">
        <v>234</v>
      </c>
      <c r="E280" s="165"/>
      <c r="F280" s="202">
        <v>0</v>
      </c>
      <c r="G280" s="202"/>
      <c r="H280" s="202">
        <v>0</v>
      </c>
      <c r="I280" s="216" t="e">
        <v>#DIV/0!</v>
      </c>
      <c r="J280" s="208"/>
    </row>
    <row r="281" spans="1:10" ht="17.25" hidden="1" customHeight="1" x14ac:dyDescent="0.25">
      <c r="A281" s="162" t="s">
        <v>40</v>
      </c>
      <c r="B281" s="110" t="s">
        <v>229</v>
      </c>
      <c r="C281" s="111" t="s">
        <v>12</v>
      </c>
      <c r="D281" s="86" t="s">
        <v>234</v>
      </c>
      <c r="E281" s="166" t="s">
        <v>41</v>
      </c>
      <c r="F281" s="203"/>
      <c r="G281" s="203"/>
      <c r="H281" s="203"/>
      <c r="I281" s="217" t="e">
        <v>#DIV/0!</v>
      </c>
      <c r="J281" s="208"/>
    </row>
    <row r="282" spans="1:10" ht="32.25" hidden="1" customHeight="1" x14ac:dyDescent="0.25">
      <c r="A282" s="161" t="s">
        <v>235</v>
      </c>
      <c r="B282" s="108" t="s">
        <v>229</v>
      </c>
      <c r="C282" s="109" t="s">
        <v>12</v>
      </c>
      <c r="D282" s="83" t="s">
        <v>236</v>
      </c>
      <c r="E282" s="165"/>
      <c r="F282" s="202">
        <v>0</v>
      </c>
      <c r="G282" s="202"/>
      <c r="H282" s="202">
        <v>0</v>
      </c>
      <c r="I282" s="216" t="e">
        <v>#DIV/0!</v>
      </c>
      <c r="J282" s="208"/>
    </row>
    <row r="283" spans="1:10" ht="35.25" hidden="1" customHeight="1" x14ac:dyDescent="0.25">
      <c r="A283" s="162" t="s">
        <v>211</v>
      </c>
      <c r="B283" s="110" t="s">
        <v>229</v>
      </c>
      <c r="C283" s="111" t="s">
        <v>12</v>
      </c>
      <c r="D283" s="86" t="s">
        <v>236</v>
      </c>
      <c r="E283" s="166" t="s">
        <v>212</v>
      </c>
      <c r="F283" s="203">
        <v>0</v>
      </c>
      <c r="G283" s="203"/>
      <c r="H283" s="203">
        <v>0</v>
      </c>
      <c r="I283" s="217" t="e">
        <v>#DIV/0!</v>
      </c>
      <c r="J283" s="208"/>
    </row>
    <row r="284" spans="1:10" ht="35.25" hidden="1" customHeight="1" x14ac:dyDescent="0.25">
      <c r="A284" s="161" t="s">
        <v>237</v>
      </c>
      <c r="B284" s="108" t="s">
        <v>229</v>
      </c>
      <c r="C284" s="109" t="s">
        <v>12</v>
      </c>
      <c r="D284" s="83" t="s">
        <v>238</v>
      </c>
      <c r="E284" s="165"/>
      <c r="F284" s="202">
        <v>0</v>
      </c>
      <c r="G284" s="202"/>
      <c r="H284" s="202">
        <v>0</v>
      </c>
      <c r="I284" s="216" t="e">
        <v>#DIV/0!</v>
      </c>
      <c r="J284" s="208"/>
    </row>
    <row r="285" spans="1:10" ht="32.25" hidden="1" customHeight="1" x14ac:dyDescent="0.25">
      <c r="A285" s="162" t="s">
        <v>211</v>
      </c>
      <c r="B285" s="110" t="s">
        <v>229</v>
      </c>
      <c r="C285" s="111" t="s">
        <v>12</v>
      </c>
      <c r="D285" s="86" t="s">
        <v>238</v>
      </c>
      <c r="E285" s="166" t="s">
        <v>212</v>
      </c>
      <c r="F285" s="203">
        <v>0</v>
      </c>
      <c r="G285" s="203"/>
      <c r="H285" s="203">
        <v>0</v>
      </c>
      <c r="I285" s="217" t="e">
        <v>#DIV/0!</v>
      </c>
      <c r="J285" s="208"/>
    </row>
    <row r="286" spans="1:10" ht="32.25" customHeight="1" x14ac:dyDescent="0.25">
      <c r="A286" s="161" t="s">
        <v>239</v>
      </c>
      <c r="B286" s="108" t="s">
        <v>229</v>
      </c>
      <c r="C286" s="109" t="s">
        <v>12</v>
      </c>
      <c r="D286" s="83" t="s">
        <v>240</v>
      </c>
      <c r="E286" s="165"/>
      <c r="F286" s="202">
        <v>406369</v>
      </c>
      <c r="G286" s="202">
        <v>406369</v>
      </c>
      <c r="H286" s="202">
        <v>406369</v>
      </c>
      <c r="I286" s="216">
        <v>100</v>
      </c>
      <c r="J286" s="208"/>
    </row>
    <row r="287" spans="1:10" ht="32.25" hidden="1" customHeight="1" x14ac:dyDescent="0.25">
      <c r="A287" s="162" t="s">
        <v>16</v>
      </c>
      <c r="B287" s="110" t="s">
        <v>229</v>
      </c>
      <c r="C287" s="111" t="s">
        <v>12</v>
      </c>
      <c r="D287" s="86" t="s">
        <v>240</v>
      </c>
      <c r="E287" s="166" t="s">
        <v>17</v>
      </c>
      <c r="F287" s="203">
        <v>0</v>
      </c>
      <c r="G287" s="203">
        <v>0</v>
      </c>
      <c r="H287" s="203">
        <v>0</v>
      </c>
      <c r="I287" s="217" t="e">
        <v>#DIV/0!</v>
      </c>
      <c r="J287" s="208"/>
    </row>
    <row r="288" spans="1:10" ht="17.25" customHeight="1" x14ac:dyDescent="0.25">
      <c r="A288" s="162" t="s">
        <v>40</v>
      </c>
      <c r="B288" s="110" t="s">
        <v>229</v>
      </c>
      <c r="C288" s="111" t="s">
        <v>12</v>
      </c>
      <c r="D288" s="86" t="s">
        <v>240</v>
      </c>
      <c r="E288" s="166" t="s">
        <v>41</v>
      </c>
      <c r="F288" s="203">
        <v>406369</v>
      </c>
      <c r="G288" s="203">
        <v>406369</v>
      </c>
      <c r="H288" s="203">
        <v>406369</v>
      </c>
      <c r="I288" s="217">
        <v>100</v>
      </c>
      <c r="J288" s="208"/>
    </row>
    <row r="289" spans="1:10" ht="17.25" customHeight="1" x14ac:dyDescent="0.25">
      <c r="A289" s="161" t="s">
        <v>231</v>
      </c>
      <c r="B289" s="108" t="s">
        <v>229</v>
      </c>
      <c r="C289" s="109" t="s">
        <v>12</v>
      </c>
      <c r="D289" s="83" t="s">
        <v>232</v>
      </c>
      <c r="E289" s="165"/>
      <c r="F289" s="202">
        <v>510300</v>
      </c>
      <c r="G289" s="202">
        <v>510300</v>
      </c>
      <c r="H289" s="202">
        <v>510300</v>
      </c>
      <c r="I289" s="216">
        <v>100</v>
      </c>
      <c r="J289" s="208"/>
    </row>
    <row r="290" spans="1:10" ht="17.25" customHeight="1" x14ac:dyDescent="0.25">
      <c r="A290" s="98" t="s">
        <v>18</v>
      </c>
      <c r="B290" s="110" t="s">
        <v>229</v>
      </c>
      <c r="C290" s="111" t="s">
        <v>12</v>
      </c>
      <c r="D290" s="86" t="s">
        <v>232</v>
      </c>
      <c r="E290" s="166" t="s">
        <v>19</v>
      </c>
      <c r="F290" s="203">
        <v>510300</v>
      </c>
      <c r="G290" s="203">
        <v>510300</v>
      </c>
      <c r="H290" s="203">
        <v>510300</v>
      </c>
      <c r="I290" s="217">
        <v>100</v>
      </c>
      <c r="J290" s="208"/>
    </row>
    <row r="291" spans="1:10" ht="32.25" customHeight="1" x14ac:dyDescent="0.25">
      <c r="A291" s="161" t="s">
        <v>241</v>
      </c>
      <c r="B291" s="108" t="s">
        <v>229</v>
      </c>
      <c r="C291" s="109" t="s">
        <v>12</v>
      </c>
      <c r="D291" s="83" t="s">
        <v>242</v>
      </c>
      <c r="E291" s="165"/>
      <c r="F291" s="202">
        <v>174158</v>
      </c>
      <c r="G291" s="202">
        <v>174158</v>
      </c>
      <c r="H291" s="202">
        <v>174158</v>
      </c>
      <c r="I291" s="216">
        <v>100</v>
      </c>
      <c r="J291" s="208"/>
    </row>
    <row r="292" spans="1:10" ht="31.5" hidden="1" customHeight="1" x14ac:dyDescent="0.25">
      <c r="A292" s="162" t="s">
        <v>16</v>
      </c>
      <c r="B292" s="110" t="s">
        <v>229</v>
      </c>
      <c r="C292" s="111" t="s">
        <v>12</v>
      </c>
      <c r="D292" s="86" t="s">
        <v>242</v>
      </c>
      <c r="E292" s="166" t="s">
        <v>17</v>
      </c>
      <c r="F292" s="203">
        <v>0</v>
      </c>
      <c r="G292" s="203">
        <v>0</v>
      </c>
      <c r="H292" s="203">
        <v>0</v>
      </c>
      <c r="I292" s="217" t="e">
        <v>#DIV/0!</v>
      </c>
      <c r="J292" s="208"/>
    </row>
    <row r="293" spans="1:10" ht="17.25" customHeight="1" x14ac:dyDescent="0.25">
      <c r="A293" s="162" t="s">
        <v>40</v>
      </c>
      <c r="B293" s="110" t="s">
        <v>229</v>
      </c>
      <c r="C293" s="111" t="s">
        <v>12</v>
      </c>
      <c r="D293" s="86" t="s">
        <v>242</v>
      </c>
      <c r="E293" s="166" t="s">
        <v>41</v>
      </c>
      <c r="F293" s="203">
        <v>174158</v>
      </c>
      <c r="G293" s="203">
        <v>174158</v>
      </c>
      <c r="H293" s="203">
        <v>174158</v>
      </c>
      <c r="I293" s="217">
        <v>100</v>
      </c>
      <c r="J293" s="208"/>
    </row>
    <row r="294" spans="1:10" ht="31.5" x14ac:dyDescent="0.25">
      <c r="A294" s="29" t="s">
        <v>42</v>
      </c>
      <c r="B294" s="108" t="s">
        <v>229</v>
      </c>
      <c r="C294" s="109" t="s">
        <v>12</v>
      </c>
      <c r="D294" s="83" t="s">
        <v>43</v>
      </c>
      <c r="E294" s="165"/>
      <c r="F294" s="202">
        <v>102272</v>
      </c>
      <c r="G294" s="202">
        <v>102272</v>
      </c>
      <c r="H294" s="202">
        <v>102272</v>
      </c>
      <c r="I294" s="216">
        <v>100</v>
      </c>
      <c r="J294" s="208"/>
    </row>
    <row r="295" spans="1:10" ht="16.5" customHeight="1" x14ac:dyDescent="0.25">
      <c r="A295" s="162" t="s">
        <v>40</v>
      </c>
      <c r="B295" s="110" t="s">
        <v>229</v>
      </c>
      <c r="C295" s="111" t="s">
        <v>12</v>
      </c>
      <c r="D295" s="86" t="s">
        <v>43</v>
      </c>
      <c r="E295" s="166" t="s">
        <v>41</v>
      </c>
      <c r="F295" s="203">
        <v>102272</v>
      </c>
      <c r="G295" s="203">
        <v>102272</v>
      </c>
      <c r="H295" s="203">
        <v>102272</v>
      </c>
      <c r="I295" s="217">
        <v>100</v>
      </c>
      <c r="J295" s="208"/>
    </row>
    <row r="296" spans="1:10" ht="32.25" customHeight="1" x14ac:dyDescent="0.25">
      <c r="A296" s="29" t="s">
        <v>243</v>
      </c>
      <c r="B296" s="108" t="s">
        <v>229</v>
      </c>
      <c r="C296" s="109" t="s">
        <v>12</v>
      </c>
      <c r="D296" s="83" t="s">
        <v>244</v>
      </c>
      <c r="E296" s="165"/>
      <c r="F296" s="202">
        <v>300000</v>
      </c>
      <c r="G296" s="202">
        <v>300000</v>
      </c>
      <c r="H296" s="202">
        <f>SUM(H297)</f>
        <v>299783</v>
      </c>
      <c r="I296" s="216">
        <v>99.927666666666667</v>
      </c>
      <c r="J296" s="208"/>
    </row>
    <row r="297" spans="1:10" ht="31.5" customHeight="1" x14ac:dyDescent="0.25">
      <c r="A297" s="35" t="s">
        <v>16</v>
      </c>
      <c r="B297" s="110" t="s">
        <v>229</v>
      </c>
      <c r="C297" s="111" t="s">
        <v>12</v>
      </c>
      <c r="D297" s="86" t="s">
        <v>244</v>
      </c>
      <c r="E297" s="166" t="s">
        <v>17</v>
      </c>
      <c r="F297" s="203">
        <v>300000</v>
      </c>
      <c r="G297" s="203">
        <v>300000</v>
      </c>
      <c r="H297" s="203">
        <v>299783</v>
      </c>
      <c r="I297" s="217">
        <v>99.927666666666667</v>
      </c>
      <c r="J297" s="208"/>
    </row>
    <row r="298" spans="1:10" ht="64.5" customHeight="1" x14ac:dyDescent="0.25">
      <c r="A298" s="103" t="s">
        <v>245</v>
      </c>
      <c r="B298" s="158" t="s">
        <v>246</v>
      </c>
      <c r="C298" s="14" t="s">
        <v>7</v>
      </c>
      <c r="D298" s="15" t="s">
        <v>8</v>
      </c>
      <c r="E298" s="167"/>
      <c r="F298" s="204">
        <v>1568384</v>
      </c>
      <c r="G298" s="204">
        <f>SUM(G299+G304+G309)</f>
        <v>1527781</v>
      </c>
      <c r="H298" s="204">
        <v>1506591</v>
      </c>
      <c r="I298" s="213">
        <v>98.613021107082758</v>
      </c>
      <c r="J298" s="208"/>
    </row>
    <row r="299" spans="1:10" ht="80.25" customHeight="1" x14ac:dyDescent="0.25">
      <c r="A299" s="47" t="s">
        <v>247</v>
      </c>
      <c r="B299" s="168" t="s">
        <v>248</v>
      </c>
      <c r="C299" s="49" t="s">
        <v>7</v>
      </c>
      <c r="D299" s="50" t="s">
        <v>8</v>
      </c>
      <c r="E299" s="51"/>
      <c r="F299" s="191">
        <v>148000</v>
      </c>
      <c r="G299" s="191">
        <v>148000</v>
      </c>
      <c r="H299" s="191">
        <v>148000</v>
      </c>
      <c r="I299" s="218">
        <v>100</v>
      </c>
      <c r="J299" s="208"/>
    </row>
    <row r="300" spans="1:10" ht="32.25" customHeight="1" x14ac:dyDescent="0.25">
      <c r="A300" s="53" t="s">
        <v>249</v>
      </c>
      <c r="B300" s="54" t="s">
        <v>248</v>
      </c>
      <c r="C300" s="55" t="s">
        <v>12</v>
      </c>
      <c r="D300" s="56" t="s">
        <v>8</v>
      </c>
      <c r="E300" s="57"/>
      <c r="F300" s="192">
        <v>148000</v>
      </c>
      <c r="G300" s="192">
        <v>148000</v>
      </c>
      <c r="H300" s="192">
        <v>148000</v>
      </c>
      <c r="I300" s="219">
        <v>100</v>
      </c>
      <c r="J300" s="208"/>
    </row>
    <row r="301" spans="1:10" ht="17.25" customHeight="1" x14ac:dyDescent="0.25">
      <c r="A301" s="29" t="s">
        <v>250</v>
      </c>
      <c r="B301" s="30" t="s">
        <v>248</v>
      </c>
      <c r="C301" s="31" t="s">
        <v>12</v>
      </c>
      <c r="D301" s="32" t="s">
        <v>251</v>
      </c>
      <c r="E301" s="33"/>
      <c r="F301" s="189">
        <v>148000</v>
      </c>
      <c r="G301" s="189">
        <v>148000</v>
      </c>
      <c r="H301" s="189">
        <v>148000</v>
      </c>
      <c r="I301" s="216">
        <v>100</v>
      </c>
      <c r="J301" s="208"/>
    </row>
    <row r="302" spans="1:10" ht="33.75" customHeight="1" x14ac:dyDescent="0.25">
      <c r="A302" s="35" t="s">
        <v>16</v>
      </c>
      <c r="B302" s="36" t="s">
        <v>248</v>
      </c>
      <c r="C302" s="37" t="s">
        <v>12</v>
      </c>
      <c r="D302" s="38" t="s">
        <v>251</v>
      </c>
      <c r="E302" s="39" t="s">
        <v>17</v>
      </c>
      <c r="F302" s="190">
        <v>148000</v>
      </c>
      <c r="G302" s="190">
        <v>66340</v>
      </c>
      <c r="H302" s="190">
        <v>66340</v>
      </c>
      <c r="I302" s="217">
        <v>100</v>
      </c>
      <c r="J302" s="208"/>
    </row>
    <row r="303" spans="1:10" ht="19.5" customHeight="1" x14ac:dyDescent="0.25">
      <c r="A303" s="98" t="s">
        <v>18</v>
      </c>
      <c r="B303" s="36" t="s">
        <v>248</v>
      </c>
      <c r="C303" s="37" t="s">
        <v>12</v>
      </c>
      <c r="D303" s="38" t="s">
        <v>251</v>
      </c>
      <c r="E303" s="39" t="s">
        <v>19</v>
      </c>
      <c r="F303" s="190"/>
      <c r="G303" s="190">
        <v>81660</v>
      </c>
      <c r="H303" s="190">
        <v>81660</v>
      </c>
      <c r="I303" s="217">
        <v>100</v>
      </c>
      <c r="J303" s="208"/>
    </row>
    <row r="304" spans="1:10" ht="80.25" customHeight="1" x14ac:dyDescent="0.25">
      <c r="A304" s="47" t="s">
        <v>252</v>
      </c>
      <c r="B304" s="168" t="s">
        <v>253</v>
      </c>
      <c r="C304" s="49" t="s">
        <v>7</v>
      </c>
      <c r="D304" s="50" t="s">
        <v>8</v>
      </c>
      <c r="E304" s="51"/>
      <c r="F304" s="191">
        <v>150000</v>
      </c>
      <c r="G304" s="191">
        <v>109397</v>
      </c>
      <c r="H304" s="191">
        <v>109397</v>
      </c>
      <c r="I304" s="218">
        <v>100</v>
      </c>
      <c r="J304" s="208"/>
    </row>
    <row r="305" spans="1:10" ht="33.75" customHeight="1" x14ac:dyDescent="0.25">
      <c r="A305" s="53" t="s">
        <v>254</v>
      </c>
      <c r="B305" s="54" t="s">
        <v>253</v>
      </c>
      <c r="C305" s="55" t="s">
        <v>12</v>
      </c>
      <c r="D305" s="56" t="s">
        <v>8</v>
      </c>
      <c r="E305" s="57"/>
      <c r="F305" s="192">
        <v>150000</v>
      </c>
      <c r="G305" s="192">
        <v>109397</v>
      </c>
      <c r="H305" s="192">
        <v>109397</v>
      </c>
      <c r="I305" s="219">
        <v>100</v>
      </c>
      <c r="J305" s="208"/>
    </row>
    <row r="306" spans="1:10" ht="47.25" x14ac:dyDescent="0.25">
      <c r="A306" s="29" t="s">
        <v>255</v>
      </c>
      <c r="B306" s="30" t="s">
        <v>253</v>
      </c>
      <c r="C306" s="31" t="s">
        <v>12</v>
      </c>
      <c r="D306" s="32" t="s">
        <v>256</v>
      </c>
      <c r="E306" s="33"/>
      <c r="F306" s="189">
        <v>150000</v>
      </c>
      <c r="G306" s="189">
        <v>109397</v>
      </c>
      <c r="H306" s="189">
        <v>109397</v>
      </c>
      <c r="I306" s="216">
        <v>100</v>
      </c>
      <c r="J306" s="208"/>
    </row>
    <row r="307" spans="1:10" ht="31.5" customHeight="1" x14ac:dyDescent="0.25">
      <c r="A307" s="35" t="s">
        <v>16</v>
      </c>
      <c r="B307" s="36" t="s">
        <v>253</v>
      </c>
      <c r="C307" s="37" t="s">
        <v>12</v>
      </c>
      <c r="D307" s="38" t="s">
        <v>256</v>
      </c>
      <c r="E307" s="39" t="s">
        <v>17</v>
      </c>
      <c r="F307" s="190">
        <v>150000</v>
      </c>
      <c r="G307" s="190">
        <v>50267</v>
      </c>
      <c r="H307" s="190">
        <v>50267</v>
      </c>
      <c r="I307" s="217">
        <v>100</v>
      </c>
      <c r="J307" s="208"/>
    </row>
    <row r="308" spans="1:10" ht="18" customHeight="1" x14ac:dyDescent="0.25">
      <c r="A308" s="98" t="s">
        <v>18</v>
      </c>
      <c r="B308" s="36" t="s">
        <v>253</v>
      </c>
      <c r="C308" s="37" t="s">
        <v>12</v>
      </c>
      <c r="D308" s="38" t="s">
        <v>256</v>
      </c>
      <c r="E308" s="39" t="s">
        <v>19</v>
      </c>
      <c r="F308" s="190"/>
      <c r="G308" s="190">
        <v>59130</v>
      </c>
      <c r="H308" s="190">
        <v>59130</v>
      </c>
      <c r="I308" s="217">
        <v>100</v>
      </c>
      <c r="J308" s="208"/>
    </row>
    <row r="309" spans="1:10" ht="66.75" customHeight="1" x14ac:dyDescent="0.25">
      <c r="A309" s="47" t="s">
        <v>257</v>
      </c>
      <c r="B309" s="168" t="s">
        <v>258</v>
      </c>
      <c r="C309" s="49" t="s">
        <v>7</v>
      </c>
      <c r="D309" s="50" t="s">
        <v>8</v>
      </c>
      <c r="E309" s="51"/>
      <c r="F309" s="191">
        <v>1270384</v>
      </c>
      <c r="G309" s="191">
        <f>SUM(G310)</f>
        <v>1270384</v>
      </c>
      <c r="H309" s="191">
        <v>1249194</v>
      </c>
      <c r="I309" s="218">
        <v>98.332000403027735</v>
      </c>
      <c r="J309" s="208"/>
    </row>
    <row r="310" spans="1:10" ht="34.5" customHeight="1" x14ac:dyDescent="0.25">
      <c r="A310" s="53" t="s">
        <v>259</v>
      </c>
      <c r="B310" s="54" t="s">
        <v>258</v>
      </c>
      <c r="C310" s="55" t="s">
        <v>12</v>
      </c>
      <c r="D310" s="56" t="s">
        <v>8</v>
      </c>
      <c r="E310" s="57"/>
      <c r="F310" s="192">
        <v>1270384</v>
      </c>
      <c r="G310" s="192">
        <f>SUM(G311+G313+G316)</f>
        <v>1270384</v>
      </c>
      <c r="H310" s="192">
        <v>1249194</v>
      </c>
      <c r="I310" s="219">
        <v>98.332000403027735</v>
      </c>
      <c r="J310" s="208"/>
    </row>
    <row r="311" spans="1:10" ht="18.75" customHeight="1" x14ac:dyDescent="0.25">
      <c r="A311" s="29" t="s">
        <v>260</v>
      </c>
      <c r="B311" s="30" t="s">
        <v>258</v>
      </c>
      <c r="C311" s="31" t="s">
        <v>12</v>
      </c>
      <c r="D311" s="32" t="s">
        <v>261</v>
      </c>
      <c r="E311" s="33"/>
      <c r="F311" s="189">
        <v>429384</v>
      </c>
      <c r="G311" s="189">
        <v>429384</v>
      </c>
      <c r="H311" s="189">
        <v>429296</v>
      </c>
      <c r="I311" s="216">
        <v>99.979505524192803</v>
      </c>
      <c r="J311" s="208"/>
    </row>
    <row r="312" spans="1:10" ht="18" customHeight="1" x14ac:dyDescent="0.25">
      <c r="A312" s="35" t="s">
        <v>18</v>
      </c>
      <c r="B312" s="36" t="s">
        <v>258</v>
      </c>
      <c r="C312" s="37" t="s">
        <v>12</v>
      </c>
      <c r="D312" s="38" t="s">
        <v>261</v>
      </c>
      <c r="E312" s="39" t="s">
        <v>19</v>
      </c>
      <c r="F312" s="190">
        <v>429384</v>
      </c>
      <c r="G312" s="190">
        <v>429384</v>
      </c>
      <c r="H312" s="190">
        <v>429296</v>
      </c>
      <c r="I312" s="217">
        <v>99.979505524192803</v>
      </c>
      <c r="J312" s="208"/>
    </row>
    <row r="313" spans="1:10" ht="15.75" x14ac:dyDescent="0.25">
      <c r="A313" s="29" t="s">
        <v>262</v>
      </c>
      <c r="B313" s="30" t="s">
        <v>258</v>
      </c>
      <c r="C313" s="31" t="s">
        <v>12</v>
      </c>
      <c r="D313" s="32" t="s">
        <v>263</v>
      </c>
      <c r="E313" s="33"/>
      <c r="F313" s="189">
        <v>673296</v>
      </c>
      <c r="G313" s="189">
        <v>673296</v>
      </c>
      <c r="H313" s="189">
        <v>673159</v>
      </c>
      <c r="I313" s="216">
        <v>99.97965233715928</v>
      </c>
      <c r="J313" s="208"/>
    </row>
    <row r="314" spans="1:10" ht="31.5" customHeight="1" x14ac:dyDescent="0.25">
      <c r="A314" s="35" t="s">
        <v>16</v>
      </c>
      <c r="B314" s="36" t="s">
        <v>258</v>
      </c>
      <c r="C314" s="37" t="s">
        <v>12</v>
      </c>
      <c r="D314" s="38" t="s">
        <v>263</v>
      </c>
      <c r="E314" s="39" t="s">
        <v>17</v>
      </c>
      <c r="F314" s="190">
        <v>68544</v>
      </c>
      <c r="G314" s="190">
        <v>0</v>
      </c>
      <c r="H314" s="190">
        <v>0</v>
      </c>
      <c r="I314" s="217"/>
      <c r="J314" s="208"/>
    </row>
    <row r="315" spans="1:10" ht="15.75" x14ac:dyDescent="0.25">
      <c r="A315" s="98" t="s">
        <v>18</v>
      </c>
      <c r="B315" s="36" t="s">
        <v>258</v>
      </c>
      <c r="C315" s="37" t="s">
        <v>12</v>
      </c>
      <c r="D315" s="38" t="s">
        <v>263</v>
      </c>
      <c r="E315" s="39" t="s">
        <v>19</v>
      </c>
      <c r="F315" s="190">
        <v>604752</v>
      </c>
      <c r="G315" s="190">
        <v>673296</v>
      </c>
      <c r="H315" s="190">
        <v>673159</v>
      </c>
      <c r="I315" s="217">
        <v>99.97965233715928</v>
      </c>
      <c r="J315" s="208"/>
    </row>
    <row r="316" spans="1:10" ht="15.75" x14ac:dyDescent="0.25">
      <c r="A316" s="71" t="s">
        <v>264</v>
      </c>
      <c r="B316" s="30" t="s">
        <v>258</v>
      </c>
      <c r="C316" s="31" t="s">
        <v>12</v>
      </c>
      <c r="D316" s="32" t="s">
        <v>265</v>
      </c>
      <c r="E316" s="33"/>
      <c r="F316" s="189">
        <v>167704</v>
      </c>
      <c r="G316" s="189">
        <f>SUM(G317:G318)</f>
        <v>167704</v>
      </c>
      <c r="H316" s="189">
        <v>146739</v>
      </c>
      <c r="I316" s="216">
        <v>87.498807422601729</v>
      </c>
      <c r="J316" s="208"/>
    </row>
    <row r="317" spans="1:10" ht="31.5" x14ac:dyDescent="0.25">
      <c r="A317" s="35" t="s">
        <v>16</v>
      </c>
      <c r="B317" s="36" t="s">
        <v>258</v>
      </c>
      <c r="C317" s="37" t="s">
        <v>12</v>
      </c>
      <c r="D317" s="38" t="s">
        <v>265</v>
      </c>
      <c r="E317" s="39" t="s">
        <v>17</v>
      </c>
      <c r="F317" s="190">
        <v>100330</v>
      </c>
      <c r="G317" s="190">
        <v>119509</v>
      </c>
      <c r="H317" s="190">
        <v>98544</v>
      </c>
      <c r="I317" s="217">
        <v>82.457388146499426</v>
      </c>
      <c r="J317" s="208"/>
    </row>
    <row r="318" spans="1:10" ht="15.75" x14ac:dyDescent="0.25">
      <c r="A318" s="98" t="s">
        <v>18</v>
      </c>
      <c r="B318" s="36" t="s">
        <v>258</v>
      </c>
      <c r="C318" s="37" t="s">
        <v>12</v>
      </c>
      <c r="D318" s="38" t="s">
        <v>265</v>
      </c>
      <c r="E318" s="39" t="s">
        <v>19</v>
      </c>
      <c r="F318" s="190">
        <v>67374</v>
      </c>
      <c r="G318" s="190">
        <v>48195</v>
      </c>
      <c r="H318" s="190">
        <v>48195</v>
      </c>
      <c r="I318" s="217">
        <v>100</v>
      </c>
      <c r="J318" s="208"/>
    </row>
    <row r="319" spans="1:10" s="65" customFormat="1" ht="33" customHeight="1" x14ac:dyDescent="0.25">
      <c r="A319" s="103" t="s">
        <v>266</v>
      </c>
      <c r="B319" s="104" t="s">
        <v>267</v>
      </c>
      <c r="C319" s="105" t="s">
        <v>7</v>
      </c>
      <c r="D319" s="106" t="s">
        <v>8</v>
      </c>
      <c r="E319" s="148"/>
      <c r="F319" s="196">
        <v>2670203</v>
      </c>
      <c r="G319" s="196">
        <v>2873325</v>
      </c>
      <c r="H319" s="196">
        <v>2824503</v>
      </c>
      <c r="I319" s="213">
        <v>98.300853540758524</v>
      </c>
      <c r="J319" s="208"/>
    </row>
    <row r="320" spans="1:10" s="65" customFormat="1" ht="51" customHeight="1" x14ac:dyDescent="0.25">
      <c r="A320" s="88" t="s">
        <v>268</v>
      </c>
      <c r="B320" s="89" t="s">
        <v>269</v>
      </c>
      <c r="C320" s="90" t="s">
        <v>7</v>
      </c>
      <c r="D320" s="91" t="s">
        <v>8</v>
      </c>
      <c r="E320" s="149"/>
      <c r="F320" s="193">
        <v>2670203</v>
      </c>
      <c r="G320" s="193">
        <v>2873325</v>
      </c>
      <c r="H320" s="193">
        <v>2824503</v>
      </c>
      <c r="I320" s="218">
        <v>98.300853540758524</v>
      </c>
      <c r="J320" s="208"/>
    </row>
    <row r="321" spans="1:10" s="65" customFormat="1" ht="51" customHeight="1" x14ac:dyDescent="0.25">
      <c r="A321" s="92" t="s">
        <v>270</v>
      </c>
      <c r="B321" s="101" t="s">
        <v>269</v>
      </c>
      <c r="C321" s="102" t="s">
        <v>12</v>
      </c>
      <c r="D321" s="95" t="s">
        <v>8</v>
      </c>
      <c r="E321" s="150"/>
      <c r="F321" s="194">
        <v>2670203</v>
      </c>
      <c r="G321" s="194">
        <v>2873325</v>
      </c>
      <c r="H321" s="194">
        <v>2824503</v>
      </c>
      <c r="I321" s="219">
        <v>98.300853540758524</v>
      </c>
      <c r="J321" s="208"/>
    </row>
    <row r="322" spans="1:10" s="65" customFormat="1" ht="17.25" customHeight="1" x14ac:dyDescent="0.25">
      <c r="A322" s="71" t="s">
        <v>271</v>
      </c>
      <c r="B322" s="108" t="s">
        <v>269</v>
      </c>
      <c r="C322" s="109" t="s">
        <v>12</v>
      </c>
      <c r="D322" s="83" t="s">
        <v>272</v>
      </c>
      <c r="E322" s="151"/>
      <c r="F322" s="132">
        <v>2670203</v>
      </c>
      <c r="G322" s="132">
        <v>2873325</v>
      </c>
      <c r="H322" s="132">
        <v>2824503</v>
      </c>
      <c r="I322" s="216">
        <v>98.300853540758524</v>
      </c>
      <c r="J322" s="208"/>
    </row>
    <row r="323" spans="1:10" s="65" customFormat="1" ht="31.5" customHeight="1" x14ac:dyDescent="0.25">
      <c r="A323" s="98" t="s">
        <v>16</v>
      </c>
      <c r="B323" s="110" t="s">
        <v>269</v>
      </c>
      <c r="C323" s="111" t="s">
        <v>12</v>
      </c>
      <c r="D323" s="86" t="s">
        <v>272</v>
      </c>
      <c r="E323" s="152" t="s">
        <v>17</v>
      </c>
      <c r="F323" s="195">
        <v>2670203</v>
      </c>
      <c r="G323" s="195">
        <v>2873325</v>
      </c>
      <c r="H323" s="195">
        <v>2824503</v>
      </c>
      <c r="I323" s="217">
        <v>98.300853540758524</v>
      </c>
      <c r="J323" s="208"/>
    </row>
    <row r="324" spans="1:10" s="65" customFormat="1" ht="31.5" x14ac:dyDescent="0.25">
      <c r="A324" s="131" t="s">
        <v>273</v>
      </c>
      <c r="B324" s="104" t="s">
        <v>274</v>
      </c>
      <c r="C324" s="105" t="s">
        <v>7</v>
      </c>
      <c r="D324" s="106" t="s">
        <v>8</v>
      </c>
      <c r="E324" s="148"/>
      <c r="F324" s="196">
        <v>6533388</v>
      </c>
      <c r="G324" s="196">
        <f>SUM(G325+G329)</f>
        <v>6518932</v>
      </c>
      <c r="H324" s="196">
        <f>SUM(H325+H329)</f>
        <v>6518932</v>
      </c>
      <c r="I324" s="213">
        <v>100</v>
      </c>
      <c r="J324" s="208"/>
    </row>
    <row r="325" spans="1:10" s="65" customFormat="1" ht="51.75" customHeight="1" x14ac:dyDescent="0.25">
      <c r="A325" s="88" t="s">
        <v>275</v>
      </c>
      <c r="B325" s="89" t="s">
        <v>276</v>
      </c>
      <c r="C325" s="90" t="s">
        <v>7</v>
      </c>
      <c r="D325" s="91" t="s">
        <v>8</v>
      </c>
      <c r="E325" s="149"/>
      <c r="F325" s="193">
        <v>191179</v>
      </c>
      <c r="G325" s="193">
        <v>191179</v>
      </c>
      <c r="H325" s="193">
        <v>191179</v>
      </c>
      <c r="I325" s="218">
        <v>100</v>
      </c>
      <c r="J325" s="208"/>
    </row>
    <row r="326" spans="1:10" s="65" customFormat="1" ht="31.5" x14ac:dyDescent="0.25">
      <c r="A326" s="66" t="s">
        <v>277</v>
      </c>
      <c r="B326" s="101" t="s">
        <v>276</v>
      </c>
      <c r="C326" s="102" t="s">
        <v>12</v>
      </c>
      <c r="D326" s="95" t="s">
        <v>8</v>
      </c>
      <c r="E326" s="164"/>
      <c r="F326" s="201">
        <v>191179</v>
      </c>
      <c r="G326" s="201">
        <v>191179</v>
      </c>
      <c r="H326" s="201">
        <v>191179</v>
      </c>
      <c r="I326" s="219">
        <v>100</v>
      </c>
      <c r="J326" s="208"/>
    </row>
    <row r="327" spans="1:10" s="65" customFormat="1" ht="18.75" customHeight="1" x14ac:dyDescent="0.25">
      <c r="A327" s="71" t="s">
        <v>278</v>
      </c>
      <c r="B327" s="108" t="s">
        <v>276</v>
      </c>
      <c r="C327" s="109" t="s">
        <v>12</v>
      </c>
      <c r="D327" s="83" t="s">
        <v>279</v>
      </c>
      <c r="E327" s="165"/>
      <c r="F327" s="202">
        <v>191179</v>
      </c>
      <c r="G327" s="202">
        <v>191179</v>
      </c>
      <c r="H327" s="202">
        <v>191179</v>
      </c>
      <c r="I327" s="216">
        <v>100</v>
      </c>
      <c r="J327" s="208"/>
    </row>
    <row r="328" spans="1:10" s="65" customFormat="1" ht="47.25" x14ac:dyDescent="0.25">
      <c r="A328" s="98" t="s">
        <v>24</v>
      </c>
      <c r="B328" s="110" t="s">
        <v>276</v>
      </c>
      <c r="C328" s="111" t="s">
        <v>12</v>
      </c>
      <c r="D328" s="86" t="s">
        <v>279</v>
      </c>
      <c r="E328" s="166" t="s">
        <v>25</v>
      </c>
      <c r="F328" s="203">
        <v>191179</v>
      </c>
      <c r="G328" s="203">
        <v>191179</v>
      </c>
      <c r="H328" s="203">
        <v>191179</v>
      </c>
      <c r="I328" s="217">
        <v>100</v>
      </c>
      <c r="J328" s="208"/>
    </row>
    <row r="329" spans="1:10" s="65" customFormat="1" ht="63" x14ac:dyDescent="0.25">
      <c r="A329" s="61" t="s">
        <v>280</v>
      </c>
      <c r="B329" s="89" t="s">
        <v>281</v>
      </c>
      <c r="C329" s="90" t="s">
        <v>7</v>
      </c>
      <c r="D329" s="91" t="s">
        <v>8</v>
      </c>
      <c r="E329" s="149"/>
      <c r="F329" s="193">
        <v>6342209</v>
      </c>
      <c r="G329" s="193">
        <v>6327753</v>
      </c>
      <c r="H329" s="193">
        <v>6327753</v>
      </c>
      <c r="I329" s="218">
        <v>100</v>
      </c>
      <c r="J329" s="208"/>
    </row>
    <row r="330" spans="1:10" s="65" customFormat="1" ht="31.5" x14ac:dyDescent="0.25">
      <c r="A330" s="92" t="s">
        <v>282</v>
      </c>
      <c r="B330" s="101" t="s">
        <v>281</v>
      </c>
      <c r="C330" s="102" t="s">
        <v>12</v>
      </c>
      <c r="D330" s="95" t="s">
        <v>8</v>
      </c>
      <c r="E330" s="164"/>
      <c r="F330" s="201">
        <v>6342209</v>
      </c>
      <c r="G330" s="201">
        <v>6327753</v>
      </c>
      <c r="H330" s="201">
        <v>6327753</v>
      </c>
      <c r="I330" s="219">
        <v>100</v>
      </c>
      <c r="J330" s="208"/>
    </row>
    <row r="331" spans="1:10" s="65" customFormat="1" ht="31.5" customHeight="1" x14ac:dyDescent="0.25">
      <c r="A331" s="71" t="s">
        <v>283</v>
      </c>
      <c r="B331" s="108" t="s">
        <v>281</v>
      </c>
      <c r="C331" s="109" t="s">
        <v>12</v>
      </c>
      <c r="D331" s="83" t="s">
        <v>284</v>
      </c>
      <c r="E331" s="165"/>
      <c r="F331" s="202">
        <v>6342209</v>
      </c>
      <c r="G331" s="202">
        <v>6327753</v>
      </c>
      <c r="H331" s="202">
        <v>6327753</v>
      </c>
      <c r="I331" s="216">
        <v>100</v>
      </c>
      <c r="J331" s="208"/>
    </row>
    <row r="332" spans="1:10" s="65" customFormat="1" ht="33.75" customHeight="1" x14ac:dyDescent="0.25">
      <c r="A332" s="98" t="s">
        <v>16</v>
      </c>
      <c r="B332" s="110" t="s">
        <v>281</v>
      </c>
      <c r="C332" s="111" t="s">
        <v>12</v>
      </c>
      <c r="D332" s="86" t="s">
        <v>284</v>
      </c>
      <c r="E332" s="166" t="s">
        <v>17</v>
      </c>
      <c r="F332" s="203">
        <v>6342209</v>
      </c>
      <c r="G332" s="203">
        <v>6327753</v>
      </c>
      <c r="H332" s="203">
        <v>6327753</v>
      </c>
      <c r="I332" s="217">
        <v>100</v>
      </c>
      <c r="J332" s="208"/>
    </row>
    <row r="333" spans="1:10" ht="51" customHeight="1" x14ac:dyDescent="0.25">
      <c r="A333" s="103" t="s">
        <v>285</v>
      </c>
      <c r="B333" s="158" t="s">
        <v>286</v>
      </c>
      <c r="C333" s="14" t="s">
        <v>7</v>
      </c>
      <c r="D333" s="15" t="s">
        <v>8</v>
      </c>
      <c r="E333" s="167"/>
      <c r="F333" s="204">
        <v>48740777</v>
      </c>
      <c r="G333" s="204">
        <f>SUM(G334+G358+G362)</f>
        <v>48740777</v>
      </c>
      <c r="H333" s="204">
        <v>45509824</v>
      </c>
      <c r="I333" s="213">
        <v>93.371149992130825</v>
      </c>
      <c r="J333" s="208"/>
    </row>
    <row r="334" spans="1:10" s="65" customFormat="1" ht="65.25" customHeight="1" x14ac:dyDescent="0.25">
      <c r="A334" s="47" t="s">
        <v>287</v>
      </c>
      <c r="B334" s="168" t="s">
        <v>288</v>
      </c>
      <c r="C334" s="49" t="s">
        <v>7</v>
      </c>
      <c r="D334" s="50" t="s">
        <v>8</v>
      </c>
      <c r="E334" s="51"/>
      <c r="F334" s="191">
        <v>48239897</v>
      </c>
      <c r="G334" s="191">
        <f>SUM(G335)</f>
        <v>48239897</v>
      </c>
      <c r="H334" s="191">
        <v>45008944</v>
      </c>
      <c r="I334" s="218">
        <v>93.302321934891367</v>
      </c>
      <c r="J334" s="208"/>
    </row>
    <row r="335" spans="1:10" s="65" customFormat="1" ht="48.75" customHeight="1" x14ac:dyDescent="0.25">
      <c r="A335" s="53" t="s">
        <v>289</v>
      </c>
      <c r="B335" s="54" t="s">
        <v>288</v>
      </c>
      <c r="C335" s="55" t="s">
        <v>12</v>
      </c>
      <c r="D335" s="56" t="s">
        <v>8</v>
      </c>
      <c r="E335" s="57"/>
      <c r="F335" s="192">
        <v>48239897</v>
      </c>
      <c r="G335" s="192">
        <f>SUM(G336+G341+G350+G352+G354+G356)</f>
        <v>48239897</v>
      </c>
      <c r="H335" s="192">
        <v>45008944</v>
      </c>
      <c r="I335" s="219">
        <v>93.302321934891367</v>
      </c>
      <c r="J335" s="208"/>
    </row>
    <row r="336" spans="1:10" s="65" customFormat="1" ht="66" customHeight="1" x14ac:dyDescent="0.25">
      <c r="A336" s="169" t="s">
        <v>290</v>
      </c>
      <c r="B336" s="30" t="s">
        <v>288</v>
      </c>
      <c r="C336" s="31" t="s">
        <v>12</v>
      </c>
      <c r="D336" s="32" t="s">
        <v>291</v>
      </c>
      <c r="E336" s="33"/>
      <c r="F336" s="189">
        <v>40358221</v>
      </c>
      <c r="G336" s="189">
        <v>40358221</v>
      </c>
      <c r="H336" s="189">
        <v>39314290</v>
      </c>
      <c r="I336" s="216">
        <v>97.413337421389315</v>
      </c>
      <c r="J336" s="208"/>
    </row>
    <row r="337" spans="1:10" s="65" customFormat="1" ht="32.25" hidden="1" customHeight="1" x14ac:dyDescent="0.25">
      <c r="A337" s="170" t="s">
        <v>16</v>
      </c>
      <c r="B337" s="36" t="s">
        <v>288</v>
      </c>
      <c r="C337" s="37" t="s">
        <v>12</v>
      </c>
      <c r="D337" s="38" t="s">
        <v>292</v>
      </c>
      <c r="E337" s="39" t="s">
        <v>17</v>
      </c>
      <c r="F337" s="190">
        <v>0</v>
      </c>
      <c r="G337" s="190">
        <v>0</v>
      </c>
      <c r="H337" s="190">
        <v>0</v>
      </c>
      <c r="I337" s="217" t="e">
        <v>#DIV/0!</v>
      </c>
      <c r="J337" s="208"/>
    </row>
    <row r="338" spans="1:10" s="65" customFormat="1" ht="33" customHeight="1" x14ac:dyDescent="0.25">
      <c r="A338" s="35" t="s">
        <v>211</v>
      </c>
      <c r="B338" s="36" t="s">
        <v>288</v>
      </c>
      <c r="C338" s="37" t="s">
        <v>12</v>
      </c>
      <c r="D338" s="38" t="s">
        <v>291</v>
      </c>
      <c r="E338" s="39" t="s">
        <v>212</v>
      </c>
      <c r="F338" s="190">
        <v>40358221</v>
      </c>
      <c r="G338" s="190">
        <v>40358221</v>
      </c>
      <c r="H338" s="190">
        <v>39314290</v>
      </c>
      <c r="I338" s="217">
        <v>97.413337421389315</v>
      </c>
      <c r="J338" s="208"/>
    </row>
    <row r="339" spans="1:10" s="65" customFormat="1" ht="33" hidden="1" customHeight="1" x14ac:dyDescent="0.25">
      <c r="A339" s="29" t="s">
        <v>293</v>
      </c>
      <c r="B339" s="30" t="s">
        <v>288</v>
      </c>
      <c r="C339" s="31" t="s">
        <v>12</v>
      </c>
      <c r="D339" s="32" t="s">
        <v>294</v>
      </c>
      <c r="E339" s="33"/>
      <c r="F339" s="189"/>
      <c r="G339" s="189"/>
      <c r="H339" s="189">
        <v>0</v>
      </c>
      <c r="I339" s="216" t="e">
        <v>#DIV/0!</v>
      </c>
      <c r="J339" s="208"/>
    </row>
    <row r="340" spans="1:10" s="65" customFormat="1" ht="33" hidden="1" customHeight="1" x14ac:dyDescent="0.25">
      <c r="A340" s="35" t="s">
        <v>211</v>
      </c>
      <c r="B340" s="36" t="s">
        <v>288</v>
      </c>
      <c r="C340" s="37" t="s">
        <v>12</v>
      </c>
      <c r="D340" s="38" t="s">
        <v>294</v>
      </c>
      <c r="E340" s="39" t="s">
        <v>212</v>
      </c>
      <c r="F340" s="190"/>
      <c r="G340" s="190"/>
      <c r="H340" s="190">
        <v>0</v>
      </c>
      <c r="I340" s="217" t="e">
        <v>#DIV/0!</v>
      </c>
      <c r="J340" s="208"/>
    </row>
    <row r="341" spans="1:10" s="65" customFormat="1" ht="80.25" customHeight="1" x14ac:dyDescent="0.25">
      <c r="A341" s="29" t="s">
        <v>295</v>
      </c>
      <c r="B341" s="30" t="s">
        <v>288</v>
      </c>
      <c r="C341" s="31" t="s">
        <v>12</v>
      </c>
      <c r="D341" s="32" t="s">
        <v>296</v>
      </c>
      <c r="E341" s="33"/>
      <c r="F341" s="189">
        <v>407659</v>
      </c>
      <c r="G341" s="189">
        <v>407659</v>
      </c>
      <c r="H341" s="189">
        <v>397114</v>
      </c>
      <c r="I341" s="216">
        <v>97.413279235831908</v>
      </c>
      <c r="J341" s="208"/>
    </row>
    <row r="342" spans="1:10" s="65" customFormat="1" ht="33" hidden="1" customHeight="1" x14ac:dyDescent="0.25">
      <c r="A342" s="35" t="s">
        <v>16</v>
      </c>
      <c r="B342" s="36" t="s">
        <v>288</v>
      </c>
      <c r="C342" s="37" t="s">
        <v>12</v>
      </c>
      <c r="D342" s="38" t="s">
        <v>297</v>
      </c>
      <c r="E342" s="39" t="s">
        <v>17</v>
      </c>
      <c r="F342" s="190">
        <v>0</v>
      </c>
      <c r="G342" s="190">
        <v>0</v>
      </c>
      <c r="H342" s="190">
        <v>0</v>
      </c>
      <c r="I342" s="217" t="e">
        <v>#DIV/0!</v>
      </c>
      <c r="J342" s="208"/>
    </row>
    <row r="343" spans="1:10" s="65" customFormat="1" ht="33.75" customHeight="1" x14ac:dyDescent="0.25">
      <c r="A343" s="98" t="s">
        <v>211</v>
      </c>
      <c r="B343" s="36" t="s">
        <v>288</v>
      </c>
      <c r="C343" s="37" t="s">
        <v>12</v>
      </c>
      <c r="D343" s="38" t="s">
        <v>296</v>
      </c>
      <c r="E343" s="39" t="s">
        <v>212</v>
      </c>
      <c r="F343" s="190">
        <v>407659</v>
      </c>
      <c r="G343" s="190">
        <v>407659</v>
      </c>
      <c r="H343" s="190">
        <v>397114</v>
      </c>
      <c r="I343" s="217">
        <v>97.413279235831908</v>
      </c>
      <c r="J343" s="208"/>
    </row>
    <row r="344" spans="1:10" s="65" customFormat="1" ht="18.75" hidden="1" customHeight="1" x14ac:dyDescent="0.25">
      <c r="A344" s="169" t="s">
        <v>298</v>
      </c>
      <c r="B344" s="30" t="s">
        <v>288</v>
      </c>
      <c r="C344" s="31" t="s">
        <v>12</v>
      </c>
      <c r="D344" s="32" t="s">
        <v>299</v>
      </c>
      <c r="E344" s="33"/>
      <c r="F344" s="189">
        <v>0</v>
      </c>
      <c r="G344" s="189">
        <v>0</v>
      </c>
      <c r="H344" s="189">
        <v>0</v>
      </c>
      <c r="I344" s="216" t="e">
        <v>#DIV/0!</v>
      </c>
      <c r="J344" s="208"/>
    </row>
    <row r="345" spans="1:10" s="65" customFormat="1" ht="33.75" hidden="1" customHeight="1" x14ac:dyDescent="0.25">
      <c r="A345" s="35" t="s">
        <v>16</v>
      </c>
      <c r="B345" s="36" t="s">
        <v>288</v>
      </c>
      <c r="C345" s="37" t="s">
        <v>12</v>
      </c>
      <c r="D345" s="38" t="s">
        <v>299</v>
      </c>
      <c r="E345" s="39" t="s">
        <v>17</v>
      </c>
      <c r="F345" s="190">
        <v>0</v>
      </c>
      <c r="G345" s="190">
        <v>0</v>
      </c>
      <c r="H345" s="190">
        <v>0</v>
      </c>
      <c r="I345" s="217" t="e">
        <v>#DIV/0!</v>
      </c>
      <c r="J345" s="208"/>
    </row>
    <row r="346" spans="1:10" s="65" customFormat="1" ht="18.75" hidden="1" customHeight="1" x14ac:dyDescent="0.25">
      <c r="A346" s="29" t="s">
        <v>300</v>
      </c>
      <c r="B346" s="30" t="s">
        <v>288</v>
      </c>
      <c r="C346" s="31" t="s">
        <v>12</v>
      </c>
      <c r="D346" s="32" t="s">
        <v>301</v>
      </c>
      <c r="E346" s="33"/>
      <c r="F346" s="189">
        <v>0</v>
      </c>
      <c r="G346" s="189">
        <v>0</v>
      </c>
      <c r="H346" s="189">
        <v>0</v>
      </c>
      <c r="I346" s="216" t="e">
        <v>#DIV/0!</v>
      </c>
      <c r="J346" s="208"/>
    </row>
    <row r="347" spans="1:10" s="65" customFormat="1" ht="33.75" hidden="1" customHeight="1" x14ac:dyDescent="0.25">
      <c r="A347" s="98" t="s">
        <v>16</v>
      </c>
      <c r="B347" s="36" t="s">
        <v>288</v>
      </c>
      <c r="C347" s="37" t="s">
        <v>12</v>
      </c>
      <c r="D347" s="38" t="s">
        <v>301</v>
      </c>
      <c r="E347" s="39" t="s">
        <v>17</v>
      </c>
      <c r="F347" s="190">
        <v>0</v>
      </c>
      <c r="G347" s="190">
        <v>0</v>
      </c>
      <c r="H347" s="190">
        <v>0</v>
      </c>
      <c r="I347" s="217" t="e">
        <v>#DIV/0!</v>
      </c>
      <c r="J347" s="208"/>
    </row>
    <row r="348" spans="1:10" s="65" customFormat="1" ht="33.75" hidden="1" customHeight="1" x14ac:dyDescent="0.25">
      <c r="A348" s="29" t="s">
        <v>302</v>
      </c>
      <c r="B348" s="30" t="s">
        <v>288</v>
      </c>
      <c r="C348" s="31" t="s">
        <v>12</v>
      </c>
      <c r="D348" s="32" t="s">
        <v>303</v>
      </c>
      <c r="E348" s="33"/>
      <c r="F348" s="189">
        <v>0</v>
      </c>
      <c r="G348" s="189">
        <v>0</v>
      </c>
      <c r="H348" s="189">
        <v>0</v>
      </c>
      <c r="I348" s="216" t="e">
        <v>#DIV/0!</v>
      </c>
      <c r="J348" s="208"/>
    </row>
    <row r="349" spans="1:10" s="65" customFormat="1" ht="32.25" hidden="1" customHeight="1" x14ac:dyDescent="0.25">
      <c r="A349" s="98" t="s">
        <v>16</v>
      </c>
      <c r="B349" s="36" t="s">
        <v>288</v>
      </c>
      <c r="C349" s="37" t="s">
        <v>12</v>
      </c>
      <c r="D349" s="38" t="s">
        <v>303</v>
      </c>
      <c r="E349" s="39" t="s">
        <v>17</v>
      </c>
      <c r="F349" s="190"/>
      <c r="G349" s="190"/>
      <c r="H349" s="190"/>
      <c r="I349" s="217" t="e">
        <v>#DIV/0!</v>
      </c>
      <c r="J349" s="208"/>
    </row>
    <row r="350" spans="1:10" s="65" customFormat="1" ht="47.25" x14ac:dyDescent="0.25">
      <c r="A350" s="29" t="s">
        <v>304</v>
      </c>
      <c r="B350" s="30" t="s">
        <v>288</v>
      </c>
      <c r="C350" s="31" t="s">
        <v>12</v>
      </c>
      <c r="D350" s="32" t="s">
        <v>305</v>
      </c>
      <c r="E350" s="33"/>
      <c r="F350" s="189">
        <v>567703</v>
      </c>
      <c r="G350" s="189">
        <v>567703</v>
      </c>
      <c r="H350" s="189">
        <v>567703</v>
      </c>
      <c r="I350" s="216">
        <v>100</v>
      </c>
      <c r="J350" s="208"/>
    </row>
    <row r="351" spans="1:10" s="65" customFormat="1" ht="15.75" x14ac:dyDescent="0.25">
      <c r="A351" s="35" t="s">
        <v>40</v>
      </c>
      <c r="B351" s="36" t="s">
        <v>288</v>
      </c>
      <c r="C351" s="37" t="s">
        <v>12</v>
      </c>
      <c r="D351" s="38" t="s">
        <v>305</v>
      </c>
      <c r="E351" s="39" t="s">
        <v>41</v>
      </c>
      <c r="F351" s="190">
        <v>567703</v>
      </c>
      <c r="G351" s="190">
        <v>567703</v>
      </c>
      <c r="H351" s="190">
        <v>567703</v>
      </c>
      <c r="I351" s="217">
        <v>100</v>
      </c>
      <c r="J351" s="208"/>
    </row>
    <row r="352" spans="1:10" s="65" customFormat="1" ht="47.25" x14ac:dyDescent="0.25">
      <c r="A352" s="29" t="s">
        <v>306</v>
      </c>
      <c r="B352" s="30" t="s">
        <v>288</v>
      </c>
      <c r="C352" s="31" t="s">
        <v>12</v>
      </c>
      <c r="D352" s="32" t="s">
        <v>307</v>
      </c>
      <c r="E352" s="33"/>
      <c r="F352" s="189">
        <v>4678701</v>
      </c>
      <c r="G352" s="189">
        <v>4678701</v>
      </c>
      <c r="H352" s="189">
        <v>4678701</v>
      </c>
      <c r="I352" s="216">
        <v>100</v>
      </c>
      <c r="J352" s="208"/>
    </row>
    <row r="353" spans="1:10" s="65" customFormat="1" ht="15.75" x14ac:dyDescent="0.25">
      <c r="A353" s="35" t="s">
        <v>40</v>
      </c>
      <c r="B353" s="36" t="s">
        <v>288</v>
      </c>
      <c r="C353" s="37" t="s">
        <v>12</v>
      </c>
      <c r="D353" s="38" t="s">
        <v>307</v>
      </c>
      <c r="E353" s="39" t="s">
        <v>41</v>
      </c>
      <c r="F353" s="190">
        <v>4678701</v>
      </c>
      <c r="G353" s="190">
        <v>4678701</v>
      </c>
      <c r="H353" s="190">
        <v>4678701</v>
      </c>
      <c r="I353" s="217">
        <v>100</v>
      </c>
      <c r="J353" s="208"/>
    </row>
    <row r="354" spans="1:10" s="65" customFormat="1" ht="31.5" x14ac:dyDescent="0.25">
      <c r="A354" s="29" t="s">
        <v>42</v>
      </c>
      <c r="B354" s="30" t="s">
        <v>288</v>
      </c>
      <c r="C354" s="31" t="s">
        <v>12</v>
      </c>
      <c r="D354" s="32" t="s">
        <v>43</v>
      </c>
      <c r="E354" s="33"/>
      <c r="F354" s="189">
        <v>51136</v>
      </c>
      <c r="G354" s="189">
        <v>51136</v>
      </c>
      <c r="H354" s="189">
        <v>51136</v>
      </c>
      <c r="I354" s="216">
        <v>100</v>
      </c>
      <c r="J354" s="208"/>
    </row>
    <row r="355" spans="1:10" s="65" customFormat="1" ht="15.75" x14ac:dyDescent="0.25">
      <c r="A355" s="35" t="s">
        <v>40</v>
      </c>
      <c r="B355" s="36" t="s">
        <v>288</v>
      </c>
      <c r="C355" s="37" t="s">
        <v>12</v>
      </c>
      <c r="D355" s="38" t="s">
        <v>43</v>
      </c>
      <c r="E355" s="39" t="s">
        <v>41</v>
      </c>
      <c r="F355" s="190">
        <v>51136</v>
      </c>
      <c r="G355" s="190">
        <v>51136</v>
      </c>
      <c r="H355" s="190">
        <v>51136</v>
      </c>
      <c r="I355" s="217">
        <v>100</v>
      </c>
      <c r="J355" s="208"/>
    </row>
    <row r="356" spans="1:10" s="65" customFormat="1" ht="32.25" customHeight="1" x14ac:dyDescent="0.25">
      <c r="A356" s="29" t="s">
        <v>308</v>
      </c>
      <c r="B356" s="30" t="s">
        <v>288</v>
      </c>
      <c r="C356" s="31" t="s">
        <v>12</v>
      </c>
      <c r="D356" s="32" t="s">
        <v>309</v>
      </c>
      <c r="E356" s="33"/>
      <c r="F356" s="189">
        <v>2176477</v>
      </c>
      <c r="G356" s="189">
        <v>2176477</v>
      </c>
      <c r="H356" s="189">
        <v>0</v>
      </c>
      <c r="I356" s="216">
        <v>0</v>
      </c>
      <c r="J356" s="208"/>
    </row>
    <row r="357" spans="1:10" s="65" customFormat="1" ht="33.75" customHeight="1" x14ac:dyDescent="0.25">
      <c r="A357" s="35" t="s">
        <v>211</v>
      </c>
      <c r="B357" s="36" t="s">
        <v>288</v>
      </c>
      <c r="C357" s="37" t="s">
        <v>12</v>
      </c>
      <c r="D357" s="38" t="s">
        <v>309</v>
      </c>
      <c r="E357" s="39" t="s">
        <v>212</v>
      </c>
      <c r="F357" s="190">
        <v>2176477</v>
      </c>
      <c r="G357" s="190">
        <v>2176477</v>
      </c>
      <c r="H357" s="190">
        <v>0</v>
      </c>
      <c r="I357" s="217">
        <v>0</v>
      </c>
      <c r="J357" s="208"/>
    </row>
    <row r="358" spans="1:10" s="65" customFormat="1" ht="64.5" customHeight="1" x14ac:dyDescent="0.25">
      <c r="A358" s="171" t="s">
        <v>310</v>
      </c>
      <c r="B358" s="168" t="s">
        <v>311</v>
      </c>
      <c r="C358" s="49" t="s">
        <v>7</v>
      </c>
      <c r="D358" s="50" t="s">
        <v>8</v>
      </c>
      <c r="E358" s="51"/>
      <c r="F358" s="191">
        <v>450000</v>
      </c>
      <c r="G358" s="191">
        <v>450000</v>
      </c>
      <c r="H358" s="191">
        <v>450000</v>
      </c>
      <c r="I358" s="218">
        <v>100</v>
      </c>
      <c r="J358" s="208"/>
    </row>
    <row r="359" spans="1:10" s="65" customFormat="1" ht="33.75" customHeight="1" x14ac:dyDescent="0.25">
      <c r="A359" s="172" t="s">
        <v>312</v>
      </c>
      <c r="B359" s="54" t="s">
        <v>311</v>
      </c>
      <c r="C359" s="55" t="s">
        <v>12</v>
      </c>
      <c r="D359" s="56" t="s">
        <v>8</v>
      </c>
      <c r="E359" s="57"/>
      <c r="F359" s="192">
        <v>450000</v>
      </c>
      <c r="G359" s="192">
        <v>450000</v>
      </c>
      <c r="H359" s="192">
        <v>450000</v>
      </c>
      <c r="I359" s="219">
        <v>100</v>
      </c>
      <c r="J359" s="208"/>
    </row>
    <row r="360" spans="1:10" s="65" customFormat="1" ht="16.5" customHeight="1" x14ac:dyDescent="0.25">
      <c r="A360" s="173" t="s">
        <v>313</v>
      </c>
      <c r="B360" s="30" t="s">
        <v>311</v>
      </c>
      <c r="C360" s="31" t="s">
        <v>12</v>
      </c>
      <c r="D360" s="32" t="s">
        <v>314</v>
      </c>
      <c r="E360" s="33"/>
      <c r="F360" s="189">
        <v>450000</v>
      </c>
      <c r="G360" s="189">
        <v>450000</v>
      </c>
      <c r="H360" s="189">
        <v>450000</v>
      </c>
      <c r="I360" s="216">
        <v>100</v>
      </c>
      <c r="J360" s="208"/>
    </row>
    <row r="361" spans="1:10" s="65" customFormat="1" ht="16.5" customHeight="1" x14ac:dyDescent="0.25">
      <c r="A361" s="174" t="s">
        <v>26</v>
      </c>
      <c r="B361" s="36" t="s">
        <v>311</v>
      </c>
      <c r="C361" s="37" t="s">
        <v>12</v>
      </c>
      <c r="D361" s="38" t="s">
        <v>314</v>
      </c>
      <c r="E361" s="39" t="s">
        <v>27</v>
      </c>
      <c r="F361" s="190">
        <v>450000</v>
      </c>
      <c r="G361" s="190">
        <v>450000</v>
      </c>
      <c r="H361" s="190">
        <v>450000</v>
      </c>
      <c r="I361" s="217">
        <v>100</v>
      </c>
      <c r="J361" s="208"/>
    </row>
    <row r="362" spans="1:10" s="65" customFormat="1" ht="79.5" customHeight="1" x14ac:dyDescent="0.25">
      <c r="A362" s="88" t="s">
        <v>315</v>
      </c>
      <c r="B362" s="168" t="s">
        <v>316</v>
      </c>
      <c r="C362" s="49" t="s">
        <v>7</v>
      </c>
      <c r="D362" s="50" t="s">
        <v>8</v>
      </c>
      <c r="E362" s="51"/>
      <c r="F362" s="191">
        <v>50880</v>
      </c>
      <c r="G362" s="191">
        <v>50880</v>
      </c>
      <c r="H362" s="191">
        <v>50880</v>
      </c>
      <c r="I362" s="218">
        <v>100</v>
      </c>
      <c r="J362" s="208"/>
    </row>
    <row r="363" spans="1:10" s="65" customFormat="1" ht="33.75" customHeight="1" x14ac:dyDescent="0.25">
      <c r="A363" s="92" t="s">
        <v>317</v>
      </c>
      <c r="B363" s="54" t="s">
        <v>316</v>
      </c>
      <c r="C363" s="55" t="s">
        <v>12</v>
      </c>
      <c r="D363" s="56" t="s">
        <v>8</v>
      </c>
      <c r="E363" s="57"/>
      <c r="F363" s="192">
        <v>50880</v>
      </c>
      <c r="G363" s="192">
        <v>50880</v>
      </c>
      <c r="H363" s="192">
        <v>50880</v>
      </c>
      <c r="I363" s="219">
        <v>100</v>
      </c>
      <c r="J363" s="208"/>
    </row>
    <row r="364" spans="1:10" s="65" customFormat="1" ht="31.5" x14ac:dyDescent="0.25">
      <c r="A364" s="71" t="s">
        <v>318</v>
      </c>
      <c r="B364" s="30" t="s">
        <v>316</v>
      </c>
      <c r="C364" s="31" t="s">
        <v>12</v>
      </c>
      <c r="D364" s="32" t="s">
        <v>319</v>
      </c>
      <c r="E364" s="33"/>
      <c r="F364" s="189">
        <v>50880</v>
      </c>
      <c r="G364" s="189">
        <v>50880</v>
      </c>
      <c r="H364" s="189">
        <v>50880</v>
      </c>
      <c r="I364" s="216">
        <v>100</v>
      </c>
      <c r="J364" s="208"/>
    </row>
    <row r="365" spans="1:10" s="65" customFormat="1" ht="30.75" customHeight="1" x14ac:dyDescent="0.25">
      <c r="A365" s="98" t="s">
        <v>16</v>
      </c>
      <c r="B365" s="36" t="s">
        <v>316</v>
      </c>
      <c r="C365" s="37" t="s">
        <v>12</v>
      </c>
      <c r="D365" s="38" t="s">
        <v>319</v>
      </c>
      <c r="E365" s="39" t="s">
        <v>17</v>
      </c>
      <c r="F365" s="190">
        <v>50880</v>
      </c>
      <c r="G365" s="190">
        <v>50880</v>
      </c>
      <c r="H365" s="190">
        <v>50880</v>
      </c>
      <c r="I365" s="217">
        <v>100</v>
      </c>
      <c r="J365" s="208"/>
    </row>
    <row r="366" spans="1:10" s="65" customFormat="1" ht="19.5" hidden="1" customHeight="1" x14ac:dyDescent="0.25">
      <c r="A366" s="71" t="s">
        <v>320</v>
      </c>
      <c r="B366" s="30" t="s">
        <v>316</v>
      </c>
      <c r="C366" s="31" t="s">
        <v>12</v>
      </c>
      <c r="D366" s="32" t="s">
        <v>321</v>
      </c>
      <c r="E366" s="33"/>
      <c r="F366" s="189"/>
      <c r="G366" s="189"/>
      <c r="H366" s="189">
        <v>0</v>
      </c>
      <c r="I366" s="216" t="e">
        <v>#DIV/0!</v>
      </c>
      <c r="J366" s="208"/>
    </row>
    <row r="367" spans="1:10" s="65" customFormat="1" ht="30.75" hidden="1" customHeight="1" x14ac:dyDescent="0.25">
      <c r="A367" s="98" t="s">
        <v>16</v>
      </c>
      <c r="B367" s="36" t="s">
        <v>316</v>
      </c>
      <c r="C367" s="37" t="s">
        <v>12</v>
      </c>
      <c r="D367" s="38" t="s">
        <v>321</v>
      </c>
      <c r="E367" s="39" t="s">
        <v>17</v>
      </c>
      <c r="F367" s="190"/>
      <c r="G367" s="190"/>
      <c r="H367" s="190">
        <v>0</v>
      </c>
      <c r="I367" s="217" t="e">
        <v>#DIV/0!</v>
      </c>
      <c r="J367" s="208"/>
    </row>
    <row r="368" spans="1:10" s="65" customFormat="1" ht="32.25" customHeight="1" x14ac:dyDescent="0.25">
      <c r="A368" s="175" t="s">
        <v>322</v>
      </c>
      <c r="B368" s="104" t="s">
        <v>323</v>
      </c>
      <c r="C368" s="105" t="s">
        <v>7</v>
      </c>
      <c r="D368" s="106" t="s">
        <v>8</v>
      </c>
      <c r="E368" s="148"/>
      <c r="F368" s="196">
        <v>760600</v>
      </c>
      <c r="G368" s="196">
        <v>760600</v>
      </c>
      <c r="H368" s="196">
        <v>760600</v>
      </c>
      <c r="I368" s="213">
        <v>100</v>
      </c>
      <c r="J368" s="208"/>
    </row>
    <row r="369" spans="1:10" s="65" customFormat="1" ht="63" x14ac:dyDescent="0.25">
      <c r="A369" s="61" t="s">
        <v>324</v>
      </c>
      <c r="B369" s="89" t="s">
        <v>325</v>
      </c>
      <c r="C369" s="90" t="s">
        <v>7</v>
      </c>
      <c r="D369" s="91" t="s">
        <v>8</v>
      </c>
      <c r="E369" s="149"/>
      <c r="F369" s="193">
        <v>149000</v>
      </c>
      <c r="G369" s="193">
        <v>149000</v>
      </c>
      <c r="H369" s="193">
        <v>149000</v>
      </c>
      <c r="I369" s="218">
        <v>100</v>
      </c>
      <c r="J369" s="208"/>
    </row>
    <row r="370" spans="1:10" s="65" customFormat="1" ht="31.5" x14ac:dyDescent="0.25">
      <c r="A370" s="66" t="s">
        <v>326</v>
      </c>
      <c r="B370" s="101" t="s">
        <v>325</v>
      </c>
      <c r="C370" s="102" t="s">
        <v>12</v>
      </c>
      <c r="D370" s="95" t="s">
        <v>8</v>
      </c>
      <c r="E370" s="150"/>
      <c r="F370" s="194">
        <v>149000</v>
      </c>
      <c r="G370" s="194">
        <v>149000</v>
      </c>
      <c r="H370" s="194">
        <v>149000</v>
      </c>
      <c r="I370" s="219">
        <v>100</v>
      </c>
      <c r="J370" s="208"/>
    </row>
    <row r="371" spans="1:10" s="65" customFormat="1" ht="31.5" x14ac:dyDescent="0.25">
      <c r="A371" s="71" t="s">
        <v>327</v>
      </c>
      <c r="B371" s="108" t="s">
        <v>325</v>
      </c>
      <c r="C371" s="109" t="s">
        <v>12</v>
      </c>
      <c r="D371" s="83" t="s">
        <v>328</v>
      </c>
      <c r="E371" s="151"/>
      <c r="F371" s="132">
        <v>149000</v>
      </c>
      <c r="G371" s="132">
        <v>149000</v>
      </c>
      <c r="H371" s="132">
        <v>149000</v>
      </c>
      <c r="I371" s="216">
        <v>100</v>
      </c>
      <c r="J371" s="208"/>
    </row>
    <row r="372" spans="1:10" s="65" customFormat="1" ht="33.75" customHeight="1" x14ac:dyDescent="0.25">
      <c r="A372" s="98" t="s">
        <v>16</v>
      </c>
      <c r="B372" s="110" t="s">
        <v>325</v>
      </c>
      <c r="C372" s="111" t="s">
        <v>12</v>
      </c>
      <c r="D372" s="86" t="s">
        <v>328</v>
      </c>
      <c r="E372" s="152" t="s">
        <v>17</v>
      </c>
      <c r="F372" s="195">
        <v>149000</v>
      </c>
      <c r="G372" s="195">
        <v>149000</v>
      </c>
      <c r="H372" s="195">
        <v>149000</v>
      </c>
      <c r="I372" s="217">
        <v>100</v>
      </c>
      <c r="J372" s="208"/>
    </row>
    <row r="373" spans="1:10" s="65" customFormat="1" ht="18.75" hidden="1" customHeight="1" x14ac:dyDescent="0.25">
      <c r="A373" s="71" t="s">
        <v>329</v>
      </c>
      <c r="B373" s="108" t="s">
        <v>325</v>
      </c>
      <c r="C373" s="109" t="s">
        <v>12</v>
      </c>
      <c r="D373" s="83" t="s">
        <v>330</v>
      </c>
      <c r="E373" s="151"/>
      <c r="F373" s="132">
        <v>0</v>
      </c>
      <c r="G373" s="132">
        <v>0</v>
      </c>
      <c r="H373" s="132">
        <v>0</v>
      </c>
      <c r="I373" s="216" t="e">
        <v>#DIV/0!</v>
      </c>
      <c r="J373" s="208"/>
    </row>
    <row r="374" spans="1:10" s="65" customFormat="1" ht="33.75" hidden="1" customHeight="1" x14ac:dyDescent="0.25">
      <c r="A374" s="98" t="s">
        <v>16</v>
      </c>
      <c r="B374" s="110" t="s">
        <v>325</v>
      </c>
      <c r="C374" s="111" t="s">
        <v>12</v>
      </c>
      <c r="D374" s="86" t="s">
        <v>330</v>
      </c>
      <c r="E374" s="152" t="s">
        <v>17</v>
      </c>
      <c r="F374" s="195">
        <v>0</v>
      </c>
      <c r="G374" s="195">
        <v>0</v>
      </c>
      <c r="H374" s="195">
        <v>0</v>
      </c>
      <c r="I374" s="217" t="e">
        <v>#DIV/0!</v>
      </c>
      <c r="J374" s="208"/>
    </row>
    <row r="375" spans="1:10" s="65" customFormat="1" ht="49.5" customHeight="1" x14ac:dyDescent="0.25">
      <c r="A375" s="88" t="s">
        <v>331</v>
      </c>
      <c r="B375" s="89" t="s">
        <v>332</v>
      </c>
      <c r="C375" s="90" t="s">
        <v>7</v>
      </c>
      <c r="D375" s="91" t="s">
        <v>8</v>
      </c>
      <c r="E375" s="149"/>
      <c r="F375" s="193">
        <v>611600</v>
      </c>
      <c r="G375" s="193">
        <v>611600</v>
      </c>
      <c r="H375" s="193">
        <v>611600</v>
      </c>
      <c r="I375" s="218">
        <v>100</v>
      </c>
      <c r="J375" s="208"/>
    </row>
    <row r="376" spans="1:10" s="65" customFormat="1" ht="49.5" customHeight="1" x14ac:dyDescent="0.25">
      <c r="A376" s="92" t="s">
        <v>333</v>
      </c>
      <c r="B376" s="101" t="s">
        <v>332</v>
      </c>
      <c r="C376" s="102" t="s">
        <v>12</v>
      </c>
      <c r="D376" s="95" t="s">
        <v>8</v>
      </c>
      <c r="E376" s="150"/>
      <c r="F376" s="194">
        <v>611600</v>
      </c>
      <c r="G376" s="194">
        <v>611600</v>
      </c>
      <c r="H376" s="194">
        <v>611600</v>
      </c>
      <c r="I376" s="219">
        <v>100</v>
      </c>
      <c r="J376" s="208"/>
    </row>
    <row r="377" spans="1:10" s="65" customFormat="1" ht="47.25" x14ac:dyDescent="0.25">
      <c r="A377" s="71" t="s">
        <v>334</v>
      </c>
      <c r="B377" s="108" t="s">
        <v>332</v>
      </c>
      <c r="C377" s="109" t="s">
        <v>12</v>
      </c>
      <c r="D377" s="83" t="s">
        <v>335</v>
      </c>
      <c r="E377" s="151"/>
      <c r="F377" s="132">
        <v>305800</v>
      </c>
      <c r="G377" s="132">
        <v>305800</v>
      </c>
      <c r="H377" s="132">
        <v>305800</v>
      </c>
      <c r="I377" s="216">
        <v>100</v>
      </c>
      <c r="J377" s="208"/>
    </row>
    <row r="378" spans="1:10" s="65" customFormat="1" ht="47.25" x14ac:dyDescent="0.25">
      <c r="A378" s="98" t="s">
        <v>24</v>
      </c>
      <c r="B378" s="110" t="s">
        <v>332</v>
      </c>
      <c r="C378" s="111" t="s">
        <v>12</v>
      </c>
      <c r="D378" s="86" t="s">
        <v>335</v>
      </c>
      <c r="E378" s="152" t="s">
        <v>25</v>
      </c>
      <c r="F378" s="195">
        <v>305800</v>
      </c>
      <c r="G378" s="195">
        <v>305800</v>
      </c>
      <c r="H378" s="195">
        <v>305800</v>
      </c>
      <c r="I378" s="217">
        <v>100</v>
      </c>
      <c r="J378" s="208"/>
    </row>
    <row r="379" spans="1:10" s="65" customFormat="1" ht="31.5" x14ac:dyDescent="0.25">
      <c r="A379" s="71" t="s">
        <v>336</v>
      </c>
      <c r="B379" s="108" t="s">
        <v>332</v>
      </c>
      <c r="C379" s="109" t="s">
        <v>12</v>
      </c>
      <c r="D379" s="83" t="s">
        <v>337</v>
      </c>
      <c r="E379" s="151"/>
      <c r="F379" s="132">
        <v>305800</v>
      </c>
      <c r="G379" s="132">
        <v>305800</v>
      </c>
      <c r="H379" s="132">
        <v>305800</v>
      </c>
      <c r="I379" s="216">
        <v>100</v>
      </c>
      <c r="J379" s="208"/>
    </row>
    <row r="380" spans="1:10" s="65" customFormat="1" ht="47.25" x14ac:dyDescent="0.25">
      <c r="A380" s="98" t="s">
        <v>24</v>
      </c>
      <c r="B380" s="110" t="s">
        <v>332</v>
      </c>
      <c r="C380" s="111" t="s">
        <v>12</v>
      </c>
      <c r="D380" s="86" t="s">
        <v>337</v>
      </c>
      <c r="E380" s="152" t="s">
        <v>25</v>
      </c>
      <c r="F380" s="195">
        <v>305800</v>
      </c>
      <c r="G380" s="195">
        <v>305800</v>
      </c>
      <c r="H380" s="195">
        <v>305800</v>
      </c>
      <c r="I380" s="217">
        <v>100</v>
      </c>
      <c r="J380" s="208"/>
    </row>
    <row r="381" spans="1:10" ht="63" customHeight="1" x14ac:dyDescent="0.25">
      <c r="A381" s="103" t="s">
        <v>338</v>
      </c>
      <c r="B381" s="104" t="s">
        <v>339</v>
      </c>
      <c r="C381" s="105" t="s">
        <v>7</v>
      </c>
      <c r="D381" s="106" t="s">
        <v>8</v>
      </c>
      <c r="E381" s="148"/>
      <c r="F381" s="196">
        <v>4215664</v>
      </c>
      <c r="G381" s="196">
        <f>SUM(G382+G390)</f>
        <v>3487434</v>
      </c>
      <c r="H381" s="196">
        <v>3480434</v>
      </c>
      <c r="I381" s="213">
        <v>99.799279355537635</v>
      </c>
      <c r="J381" s="208"/>
    </row>
    <row r="382" spans="1:10" s="65" customFormat="1" ht="96.75" customHeight="1" x14ac:dyDescent="0.25">
      <c r="A382" s="88" t="s">
        <v>340</v>
      </c>
      <c r="B382" s="89" t="s">
        <v>341</v>
      </c>
      <c r="C382" s="90" t="s">
        <v>7</v>
      </c>
      <c r="D382" s="91" t="s">
        <v>8</v>
      </c>
      <c r="E382" s="163"/>
      <c r="F382" s="200">
        <v>2312664</v>
      </c>
      <c r="G382" s="200">
        <f>SUM(G383)</f>
        <v>2313464</v>
      </c>
      <c r="H382" s="200">
        <v>2308567</v>
      </c>
      <c r="I382" s="218">
        <v>99.788326077259043</v>
      </c>
      <c r="J382" s="208"/>
    </row>
    <row r="383" spans="1:10" s="65" customFormat="1" ht="32.25" customHeight="1" x14ac:dyDescent="0.25">
      <c r="A383" s="92" t="s">
        <v>342</v>
      </c>
      <c r="B383" s="101" t="s">
        <v>341</v>
      </c>
      <c r="C383" s="102" t="s">
        <v>12</v>
      </c>
      <c r="D383" s="95" t="s">
        <v>8</v>
      </c>
      <c r="E383" s="164"/>
      <c r="F383" s="201">
        <v>2312664</v>
      </c>
      <c r="G383" s="201">
        <f>SUM(G384+G388)</f>
        <v>2313464</v>
      </c>
      <c r="H383" s="201">
        <v>2308567</v>
      </c>
      <c r="I383" s="219">
        <v>99.788326077259043</v>
      </c>
      <c r="J383" s="208"/>
    </row>
    <row r="384" spans="1:10" s="65" customFormat="1" ht="31.5" x14ac:dyDescent="0.25">
      <c r="A384" s="71" t="s">
        <v>22</v>
      </c>
      <c r="B384" s="108" t="s">
        <v>341</v>
      </c>
      <c r="C384" s="109" t="s">
        <v>12</v>
      </c>
      <c r="D384" s="83" t="s">
        <v>23</v>
      </c>
      <c r="E384" s="165"/>
      <c r="F384" s="202">
        <v>2304944</v>
      </c>
      <c r="G384" s="202">
        <f>SUM(G385:G387)</f>
        <v>2305744</v>
      </c>
      <c r="H384" s="202">
        <v>2300847</v>
      </c>
      <c r="I384" s="216">
        <v>99.787617359082361</v>
      </c>
      <c r="J384" s="208"/>
    </row>
    <row r="385" spans="1:10" s="65" customFormat="1" ht="47.25" x14ac:dyDescent="0.25">
      <c r="A385" s="98" t="s">
        <v>24</v>
      </c>
      <c r="B385" s="110" t="s">
        <v>341</v>
      </c>
      <c r="C385" s="111" t="s">
        <v>12</v>
      </c>
      <c r="D385" s="86" t="s">
        <v>23</v>
      </c>
      <c r="E385" s="166" t="s">
        <v>25</v>
      </c>
      <c r="F385" s="203">
        <v>2088664</v>
      </c>
      <c r="G385" s="203">
        <v>2088664</v>
      </c>
      <c r="H385" s="203">
        <v>2088624</v>
      </c>
      <c r="I385" s="217">
        <v>99.998084900204148</v>
      </c>
      <c r="J385" s="208"/>
    </row>
    <row r="386" spans="1:10" s="65" customFormat="1" ht="30" customHeight="1" x14ac:dyDescent="0.25">
      <c r="A386" s="98" t="s">
        <v>16</v>
      </c>
      <c r="B386" s="110" t="s">
        <v>341</v>
      </c>
      <c r="C386" s="111" t="s">
        <v>12</v>
      </c>
      <c r="D386" s="86" t="s">
        <v>23</v>
      </c>
      <c r="E386" s="166" t="s">
        <v>17</v>
      </c>
      <c r="F386" s="203">
        <v>215280</v>
      </c>
      <c r="G386" s="203">
        <v>216080</v>
      </c>
      <c r="H386" s="203">
        <v>212223</v>
      </c>
      <c r="I386" s="217">
        <v>98.215012958163641</v>
      </c>
      <c r="J386" s="208"/>
    </row>
    <row r="387" spans="1:10" s="65" customFormat="1" ht="16.5" customHeight="1" x14ac:dyDescent="0.25">
      <c r="A387" s="98" t="s">
        <v>26</v>
      </c>
      <c r="B387" s="110" t="s">
        <v>341</v>
      </c>
      <c r="C387" s="111" t="s">
        <v>12</v>
      </c>
      <c r="D387" s="86" t="s">
        <v>23</v>
      </c>
      <c r="E387" s="166" t="s">
        <v>27</v>
      </c>
      <c r="F387" s="203">
        <v>1000</v>
      </c>
      <c r="G387" s="203">
        <v>1000</v>
      </c>
      <c r="H387" s="203">
        <v>0</v>
      </c>
      <c r="I387" s="217">
        <v>0</v>
      </c>
      <c r="J387" s="208"/>
    </row>
    <row r="388" spans="1:10" s="65" customFormat="1" ht="32.25" customHeight="1" x14ac:dyDescent="0.25">
      <c r="A388" s="29" t="s">
        <v>343</v>
      </c>
      <c r="B388" s="176" t="s">
        <v>341</v>
      </c>
      <c r="C388" s="177" t="s">
        <v>12</v>
      </c>
      <c r="D388" s="178" t="s">
        <v>344</v>
      </c>
      <c r="E388" s="117"/>
      <c r="F388" s="34">
        <v>7720</v>
      </c>
      <c r="G388" s="34">
        <v>7720</v>
      </c>
      <c r="H388" s="34">
        <v>7720</v>
      </c>
      <c r="I388" s="216">
        <v>100</v>
      </c>
      <c r="J388" s="208"/>
    </row>
    <row r="389" spans="1:10" s="65" customFormat="1" ht="33" customHeight="1" x14ac:dyDescent="0.25">
      <c r="A389" s="41" t="s">
        <v>16</v>
      </c>
      <c r="B389" s="179" t="s">
        <v>341</v>
      </c>
      <c r="C389" s="180" t="s">
        <v>12</v>
      </c>
      <c r="D389" s="181" t="s">
        <v>344</v>
      </c>
      <c r="E389" s="122" t="s">
        <v>17</v>
      </c>
      <c r="F389" s="197">
        <v>7720</v>
      </c>
      <c r="G389" s="197">
        <v>7720</v>
      </c>
      <c r="H389" s="197">
        <v>7720</v>
      </c>
      <c r="I389" s="217">
        <v>100</v>
      </c>
      <c r="J389" s="208"/>
    </row>
    <row r="390" spans="1:10" s="65" customFormat="1" ht="96.75" customHeight="1" x14ac:dyDescent="0.25">
      <c r="A390" s="88" t="s">
        <v>345</v>
      </c>
      <c r="B390" s="89" t="s">
        <v>346</v>
      </c>
      <c r="C390" s="90" t="s">
        <v>7</v>
      </c>
      <c r="D390" s="91" t="s">
        <v>8</v>
      </c>
      <c r="E390" s="163"/>
      <c r="F390" s="200">
        <v>1803000</v>
      </c>
      <c r="G390" s="200">
        <v>1173970</v>
      </c>
      <c r="H390" s="200">
        <v>1171867</v>
      </c>
      <c r="I390" s="218">
        <v>99.820864246956916</v>
      </c>
      <c r="J390" s="208"/>
    </row>
    <row r="391" spans="1:10" s="65" customFormat="1" ht="48.75" customHeight="1" x14ac:dyDescent="0.25">
      <c r="A391" s="92" t="s">
        <v>347</v>
      </c>
      <c r="B391" s="101" t="s">
        <v>346</v>
      </c>
      <c r="C391" s="102" t="s">
        <v>12</v>
      </c>
      <c r="D391" s="95" t="s">
        <v>8</v>
      </c>
      <c r="E391" s="164"/>
      <c r="F391" s="201">
        <v>1803000</v>
      </c>
      <c r="G391" s="201">
        <v>1173970</v>
      </c>
      <c r="H391" s="201">
        <v>1171867</v>
      </c>
      <c r="I391" s="219">
        <v>99.820864246956916</v>
      </c>
      <c r="J391" s="208"/>
    </row>
    <row r="392" spans="1:10" s="65" customFormat="1" ht="18" customHeight="1" x14ac:dyDescent="0.25">
      <c r="A392" s="71" t="s">
        <v>348</v>
      </c>
      <c r="B392" s="108" t="s">
        <v>346</v>
      </c>
      <c r="C392" s="109" t="s">
        <v>12</v>
      </c>
      <c r="D392" s="83" t="s">
        <v>349</v>
      </c>
      <c r="E392" s="165"/>
      <c r="F392" s="202">
        <v>1803000</v>
      </c>
      <c r="G392" s="202">
        <v>1173970</v>
      </c>
      <c r="H392" s="202">
        <v>1171867</v>
      </c>
      <c r="I392" s="216">
        <v>99.820864246956916</v>
      </c>
      <c r="J392" s="208"/>
    </row>
    <row r="393" spans="1:10" s="65" customFormat="1" ht="32.25" customHeight="1" x14ac:dyDescent="0.25">
      <c r="A393" s="98" t="s">
        <v>16</v>
      </c>
      <c r="B393" s="110" t="s">
        <v>346</v>
      </c>
      <c r="C393" s="111" t="s">
        <v>12</v>
      </c>
      <c r="D393" s="86" t="s">
        <v>349</v>
      </c>
      <c r="E393" s="166" t="s">
        <v>17</v>
      </c>
      <c r="F393" s="203">
        <v>1803000</v>
      </c>
      <c r="G393" s="203">
        <v>1173970</v>
      </c>
      <c r="H393" s="203">
        <v>1171867</v>
      </c>
      <c r="I393" s="217">
        <v>99.820864246956916</v>
      </c>
      <c r="J393" s="208"/>
    </row>
    <row r="394" spans="1:10" s="65" customFormat="1" ht="47.25" hidden="1" x14ac:dyDescent="0.25">
      <c r="A394" s="71" t="s">
        <v>350</v>
      </c>
      <c r="B394" s="108" t="s">
        <v>346</v>
      </c>
      <c r="C394" s="109" t="s">
        <v>12</v>
      </c>
      <c r="D394" s="83" t="s">
        <v>351</v>
      </c>
      <c r="E394" s="165"/>
      <c r="F394" s="202">
        <v>0</v>
      </c>
      <c r="G394" s="202"/>
      <c r="H394" s="202">
        <v>0</v>
      </c>
      <c r="I394" s="216" t="e">
        <v>#DIV/0!</v>
      </c>
      <c r="J394" s="208"/>
    </row>
    <row r="395" spans="1:10" s="65" customFormat="1" ht="16.5" hidden="1" customHeight="1" x14ac:dyDescent="0.25">
      <c r="A395" s="98" t="s">
        <v>40</v>
      </c>
      <c r="B395" s="110" t="s">
        <v>346</v>
      </c>
      <c r="C395" s="111" t="s">
        <v>12</v>
      </c>
      <c r="D395" s="86" t="s">
        <v>351</v>
      </c>
      <c r="E395" s="166" t="s">
        <v>41</v>
      </c>
      <c r="F395" s="203"/>
      <c r="G395" s="203"/>
      <c r="H395" s="203"/>
      <c r="I395" s="217" t="e">
        <v>#DIV/0!</v>
      </c>
      <c r="J395" s="208"/>
    </row>
    <row r="396" spans="1:10" s="65" customFormat="1" ht="33" hidden="1" customHeight="1" x14ac:dyDescent="0.25">
      <c r="A396" s="71" t="s">
        <v>42</v>
      </c>
      <c r="B396" s="108" t="s">
        <v>346</v>
      </c>
      <c r="C396" s="109" t="s">
        <v>12</v>
      </c>
      <c r="D396" s="83" t="s">
        <v>43</v>
      </c>
      <c r="E396" s="165"/>
      <c r="F396" s="202">
        <v>0</v>
      </c>
      <c r="G396" s="202"/>
      <c r="H396" s="202">
        <v>0</v>
      </c>
      <c r="I396" s="216" t="e">
        <v>#DIV/0!</v>
      </c>
      <c r="J396" s="208"/>
    </row>
    <row r="397" spans="1:10" s="65" customFormat="1" ht="16.5" hidden="1" customHeight="1" x14ac:dyDescent="0.25">
      <c r="A397" s="98" t="s">
        <v>40</v>
      </c>
      <c r="B397" s="110" t="s">
        <v>346</v>
      </c>
      <c r="C397" s="111" t="s">
        <v>12</v>
      </c>
      <c r="D397" s="86" t="s">
        <v>43</v>
      </c>
      <c r="E397" s="166" t="s">
        <v>41</v>
      </c>
      <c r="F397" s="203"/>
      <c r="G397" s="203"/>
      <c r="H397" s="203"/>
      <c r="I397" s="217" t="e">
        <v>#DIV/0!</v>
      </c>
      <c r="J397" s="208"/>
    </row>
    <row r="398" spans="1:10" s="65" customFormat="1" ht="94.5" customHeight="1" x14ac:dyDescent="0.25">
      <c r="A398" s="88" t="s">
        <v>352</v>
      </c>
      <c r="B398" s="89" t="s">
        <v>353</v>
      </c>
      <c r="C398" s="90" t="s">
        <v>7</v>
      </c>
      <c r="D398" s="91" t="s">
        <v>8</v>
      </c>
      <c r="E398" s="163"/>
      <c r="F398" s="200">
        <v>100000</v>
      </c>
      <c r="G398" s="200">
        <v>0</v>
      </c>
      <c r="H398" s="200">
        <v>0</v>
      </c>
      <c r="I398" s="218"/>
      <c r="J398" s="208"/>
    </row>
    <row r="399" spans="1:10" s="65" customFormat="1" ht="48" customHeight="1" x14ac:dyDescent="0.25">
      <c r="A399" s="92" t="s">
        <v>354</v>
      </c>
      <c r="B399" s="101" t="s">
        <v>353</v>
      </c>
      <c r="C399" s="102" t="s">
        <v>12</v>
      </c>
      <c r="D399" s="95" t="s">
        <v>8</v>
      </c>
      <c r="E399" s="164"/>
      <c r="F399" s="201">
        <v>100000</v>
      </c>
      <c r="G399" s="201">
        <v>0</v>
      </c>
      <c r="H399" s="201">
        <v>0</v>
      </c>
      <c r="I399" s="219"/>
      <c r="J399" s="208"/>
    </row>
    <row r="400" spans="1:10" s="65" customFormat="1" ht="30.75" customHeight="1" x14ac:dyDescent="0.25">
      <c r="A400" s="71" t="s">
        <v>355</v>
      </c>
      <c r="B400" s="108" t="s">
        <v>353</v>
      </c>
      <c r="C400" s="109" t="s">
        <v>12</v>
      </c>
      <c r="D400" s="83" t="s">
        <v>356</v>
      </c>
      <c r="E400" s="165"/>
      <c r="F400" s="202">
        <v>100000</v>
      </c>
      <c r="G400" s="202">
        <v>0</v>
      </c>
      <c r="H400" s="202">
        <v>0</v>
      </c>
      <c r="I400" s="216"/>
      <c r="J400" s="208"/>
    </row>
    <row r="401" spans="1:10" s="65" customFormat="1" ht="32.25" customHeight="1" x14ac:dyDescent="0.25">
      <c r="A401" s="98" t="s">
        <v>16</v>
      </c>
      <c r="B401" s="110" t="s">
        <v>353</v>
      </c>
      <c r="C401" s="111" t="s">
        <v>12</v>
      </c>
      <c r="D401" s="86" t="s">
        <v>356</v>
      </c>
      <c r="E401" s="166" t="s">
        <v>17</v>
      </c>
      <c r="F401" s="203">
        <v>100000</v>
      </c>
      <c r="G401" s="203">
        <v>0</v>
      </c>
      <c r="H401" s="203">
        <v>0</v>
      </c>
      <c r="I401" s="217"/>
      <c r="J401" s="208"/>
    </row>
    <row r="402" spans="1:10" s="65" customFormat="1" ht="47.25" x14ac:dyDescent="0.25">
      <c r="A402" s="131" t="s">
        <v>357</v>
      </c>
      <c r="B402" s="104" t="s">
        <v>358</v>
      </c>
      <c r="C402" s="105" t="s">
        <v>7</v>
      </c>
      <c r="D402" s="106" t="s">
        <v>8</v>
      </c>
      <c r="E402" s="148"/>
      <c r="F402" s="196">
        <v>10820610</v>
      </c>
      <c r="G402" s="196">
        <f>SUM(G403+G410)</f>
        <v>10774203</v>
      </c>
      <c r="H402" s="196">
        <v>10474203</v>
      </c>
      <c r="I402" s="213">
        <v>97.215571304903008</v>
      </c>
      <c r="J402" s="208"/>
    </row>
    <row r="403" spans="1:10" s="65" customFormat="1" ht="50.25" customHeight="1" x14ac:dyDescent="0.25">
      <c r="A403" s="88" t="s">
        <v>359</v>
      </c>
      <c r="B403" s="89" t="s">
        <v>360</v>
      </c>
      <c r="C403" s="90" t="s">
        <v>7</v>
      </c>
      <c r="D403" s="91" t="s">
        <v>8</v>
      </c>
      <c r="E403" s="149"/>
      <c r="F403" s="193">
        <v>8237768</v>
      </c>
      <c r="G403" s="193">
        <f>SUM(G404+G407)</f>
        <v>8193768</v>
      </c>
      <c r="H403" s="193">
        <v>7893768</v>
      </c>
      <c r="I403" s="218">
        <v>96.338680812051308</v>
      </c>
      <c r="J403" s="208"/>
    </row>
    <row r="404" spans="1:10" s="65" customFormat="1" ht="36" customHeight="1" x14ac:dyDescent="0.25">
      <c r="A404" s="92" t="s">
        <v>361</v>
      </c>
      <c r="B404" s="101" t="s">
        <v>360</v>
      </c>
      <c r="C404" s="102" t="s">
        <v>37</v>
      </c>
      <c r="D404" s="95" t="s">
        <v>8</v>
      </c>
      <c r="E404" s="150"/>
      <c r="F404" s="194">
        <v>6559389</v>
      </c>
      <c r="G404" s="194">
        <v>6559389</v>
      </c>
      <c r="H404" s="194">
        <v>6559389</v>
      </c>
      <c r="I404" s="219">
        <v>100</v>
      </c>
      <c r="J404" s="208"/>
    </row>
    <row r="405" spans="1:10" s="65" customFormat="1" ht="47.25" x14ac:dyDescent="0.25">
      <c r="A405" s="71" t="s">
        <v>362</v>
      </c>
      <c r="B405" s="108" t="s">
        <v>360</v>
      </c>
      <c r="C405" s="109" t="s">
        <v>37</v>
      </c>
      <c r="D405" s="83" t="s">
        <v>363</v>
      </c>
      <c r="E405" s="151"/>
      <c r="F405" s="132">
        <v>6559389</v>
      </c>
      <c r="G405" s="132">
        <v>6559389</v>
      </c>
      <c r="H405" s="132">
        <v>6559389</v>
      </c>
      <c r="I405" s="216">
        <v>100</v>
      </c>
      <c r="J405" s="208"/>
    </row>
    <row r="406" spans="1:10" s="65" customFormat="1" ht="17.25" customHeight="1" x14ac:dyDescent="0.25">
      <c r="A406" s="98" t="s">
        <v>40</v>
      </c>
      <c r="B406" s="110" t="s">
        <v>360</v>
      </c>
      <c r="C406" s="111" t="s">
        <v>37</v>
      </c>
      <c r="D406" s="86" t="s">
        <v>363</v>
      </c>
      <c r="E406" s="152" t="s">
        <v>41</v>
      </c>
      <c r="F406" s="195">
        <v>6559389</v>
      </c>
      <c r="G406" s="195">
        <v>6559389</v>
      </c>
      <c r="H406" s="195">
        <v>6559389</v>
      </c>
      <c r="I406" s="217">
        <v>100</v>
      </c>
      <c r="J406" s="208"/>
    </row>
    <row r="407" spans="1:10" s="65" customFormat="1" ht="31.5" customHeight="1" x14ac:dyDescent="0.25">
      <c r="A407" s="92" t="s">
        <v>364</v>
      </c>
      <c r="B407" s="101" t="s">
        <v>360</v>
      </c>
      <c r="C407" s="102" t="s">
        <v>365</v>
      </c>
      <c r="D407" s="95" t="s">
        <v>8</v>
      </c>
      <c r="E407" s="150"/>
      <c r="F407" s="194">
        <v>1678379</v>
      </c>
      <c r="G407" s="194">
        <v>1634379</v>
      </c>
      <c r="H407" s="194">
        <v>1334379</v>
      </c>
      <c r="I407" s="219">
        <v>81.644404388455797</v>
      </c>
      <c r="J407" s="208"/>
    </row>
    <row r="408" spans="1:10" s="65" customFormat="1" ht="31.5" x14ac:dyDescent="0.25">
      <c r="A408" s="71" t="s">
        <v>366</v>
      </c>
      <c r="B408" s="108" t="s">
        <v>360</v>
      </c>
      <c r="C408" s="109" t="s">
        <v>365</v>
      </c>
      <c r="D408" s="83" t="s">
        <v>367</v>
      </c>
      <c r="E408" s="151"/>
      <c r="F408" s="132">
        <v>1678379</v>
      </c>
      <c r="G408" s="132">
        <v>1634379</v>
      </c>
      <c r="H408" s="132">
        <v>1334379</v>
      </c>
      <c r="I408" s="216">
        <v>81.644404388455797</v>
      </c>
      <c r="J408" s="208"/>
    </row>
    <row r="409" spans="1:10" s="65" customFormat="1" ht="17.25" customHeight="1" x14ac:dyDescent="0.25">
      <c r="A409" s="98" t="s">
        <v>40</v>
      </c>
      <c r="B409" s="110" t="s">
        <v>360</v>
      </c>
      <c r="C409" s="111" t="s">
        <v>365</v>
      </c>
      <c r="D409" s="86" t="s">
        <v>367</v>
      </c>
      <c r="E409" s="152" t="s">
        <v>41</v>
      </c>
      <c r="F409" s="195">
        <v>1678379</v>
      </c>
      <c r="G409" s="195">
        <v>1634379</v>
      </c>
      <c r="H409" s="195">
        <v>1334379</v>
      </c>
      <c r="I409" s="217">
        <v>81.644404388455797</v>
      </c>
      <c r="J409" s="208"/>
    </row>
    <row r="410" spans="1:10" s="65" customFormat="1" ht="63" x14ac:dyDescent="0.25">
      <c r="A410" s="61" t="s">
        <v>368</v>
      </c>
      <c r="B410" s="89" t="s">
        <v>369</v>
      </c>
      <c r="C410" s="90" t="s">
        <v>7</v>
      </c>
      <c r="D410" s="91" t="s">
        <v>8</v>
      </c>
      <c r="E410" s="149"/>
      <c r="F410" s="193">
        <v>2582842</v>
      </c>
      <c r="G410" s="193">
        <v>2580435</v>
      </c>
      <c r="H410" s="193">
        <v>2580435</v>
      </c>
      <c r="I410" s="218">
        <v>100</v>
      </c>
      <c r="J410" s="208"/>
    </row>
    <row r="411" spans="1:10" s="65" customFormat="1" ht="65.25" customHeight="1" x14ac:dyDescent="0.25">
      <c r="A411" s="92" t="s">
        <v>370</v>
      </c>
      <c r="B411" s="101" t="s">
        <v>369</v>
      </c>
      <c r="C411" s="102" t="s">
        <v>12</v>
      </c>
      <c r="D411" s="95" t="s">
        <v>8</v>
      </c>
      <c r="E411" s="150"/>
      <c r="F411" s="194">
        <v>2582842</v>
      </c>
      <c r="G411" s="194">
        <v>2580435</v>
      </c>
      <c r="H411" s="194">
        <v>2580435</v>
      </c>
      <c r="I411" s="219">
        <v>100</v>
      </c>
      <c r="J411" s="208"/>
    </row>
    <row r="412" spans="1:10" s="65" customFormat="1" ht="31.5" x14ac:dyDescent="0.25">
      <c r="A412" s="80" t="s">
        <v>56</v>
      </c>
      <c r="B412" s="108" t="s">
        <v>369</v>
      </c>
      <c r="C412" s="109" t="s">
        <v>12</v>
      </c>
      <c r="D412" s="83" t="s">
        <v>57</v>
      </c>
      <c r="E412" s="151"/>
      <c r="F412" s="132">
        <v>2582842</v>
      </c>
      <c r="G412" s="132">
        <v>2580435</v>
      </c>
      <c r="H412" s="132">
        <v>2580435</v>
      </c>
      <c r="I412" s="216">
        <v>100</v>
      </c>
      <c r="J412" s="208"/>
    </row>
    <row r="413" spans="1:10" s="65" customFormat="1" ht="47.25" x14ac:dyDescent="0.25">
      <c r="A413" s="76" t="s">
        <v>24</v>
      </c>
      <c r="B413" s="110" t="s">
        <v>369</v>
      </c>
      <c r="C413" s="111" t="s">
        <v>12</v>
      </c>
      <c r="D413" s="86" t="s">
        <v>57</v>
      </c>
      <c r="E413" s="152" t="s">
        <v>25</v>
      </c>
      <c r="F413" s="195">
        <v>2579042</v>
      </c>
      <c r="G413" s="195">
        <v>2579042</v>
      </c>
      <c r="H413" s="195">
        <v>2579042</v>
      </c>
      <c r="I413" s="217">
        <v>100</v>
      </c>
      <c r="J413" s="208"/>
    </row>
    <row r="414" spans="1:10" s="65" customFormat="1" ht="18" customHeight="1" x14ac:dyDescent="0.25">
      <c r="A414" s="76" t="s">
        <v>26</v>
      </c>
      <c r="B414" s="110" t="s">
        <v>369</v>
      </c>
      <c r="C414" s="111" t="s">
        <v>12</v>
      </c>
      <c r="D414" s="86" t="s">
        <v>57</v>
      </c>
      <c r="E414" s="152" t="s">
        <v>27</v>
      </c>
      <c r="F414" s="195">
        <v>3800</v>
      </c>
      <c r="G414" s="195">
        <v>1393</v>
      </c>
      <c r="H414" s="195">
        <v>1393</v>
      </c>
      <c r="I414" s="217">
        <v>100</v>
      </c>
      <c r="J414" s="208"/>
    </row>
    <row r="415" spans="1:10" s="65" customFormat="1" ht="33" customHeight="1" x14ac:dyDescent="0.25">
      <c r="A415" s="103" t="s">
        <v>371</v>
      </c>
      <c r="B415" s="104" t="s">
        <v>372</v>
      </c>
      <c r="C415" s="105" t="s">
        <v>7</v>
      </c>
      <c r="D415" s="106" t="s">
        <v>8</v>
      </c>
      <c r="E415" s="148"/>
      <c r="F415" s="196">
        <v>35000</v>
      </c>
      <c r="G415" s="196">
        <v>25000</v>
      </c>
      <c r="H415" s="196">
        <v>25000</v>
      </c>
      <c r="I415" s="213">
        <v>100</v>
      </c>
      <c r="J415" s="208"/>
    </row>
    <row r="416" spans="1:10" s="65" customFormat="1" ht="63" x14ac:dyDescent="0.25">
      <c r="A416" s="61" t="s">
        <v>373</v>
      </c>
      <c r="B416" s="89" t="s">
        <v>374</v>
      </c>
      <c r="C416" s="90" t="s">
        <v>7</v>
      </c>
      <c r="D416" s="91" t="s">
        <v>8</v>
      </c>
      <c r="E416" s="149"/>
      <c r="F416" s="193">
        <v>25000</v>
      </c>
      <c r="G416" s="193">
        <v>25000</v>
      </c>
      <c r="H416" s="193">
        <v>25000</v>
      </c>
      <c r="I416" s="218">
        <v>100</v>
      </c>
      <c r="J416" s="208"/>
    </row>
    <row r="417" spans="1:10" s="65" customFormat="1" ht="31.5" x14ac:dyDescent="0.25">
      <c r="A417" s="66" t="s">
        <v>375</v>
      </c>
      <c r="B417" s="101" t="s">
        <v>374</v>
      </c>
      <c r="C417" s="102" t="s">
        <v>37</v>
      </c>
      <c r="D417" s="95" t="s">
        <v>8</v>
      </c>
      <c r="E417" s="150"/>
      <c r="F417" s="194">
        <v>25000</v>
      </c>
      <c r="G417" s="194">
        <v>25000</v>
      </c>
      <c r="H417" s="194">
        <v>25000</v>
      </c>
      <c r="I417" s="219">
        <v>100</v>
      </c>
      <c r="J417" s="208"/>
    </row>
    <row r="418" spans="1:10" s="65" customFormat="1" ht="21.75" hidden="1" customHeight="1" x14ac:dyDescent="0.25">
      <c r="A418" s="80" t="s">
        <v>28</v>
      </c>
      <c r="B418" s="108" t="s">
        <v>374</v>
      </c>
      <c r="C418" s="109" t="s">
        <v>37</v>
      </c>
      <c r="D418" s="83" t="s">
        <v>29</v>
      </c>
      <c r="E418" s="151"/>
      <c r="F418" s="132">
        <v>0</v>
      </c>
      <c r="G418" s="132">
        <v>0</v>
      </c>
      <c r="H418" s="132">
        <v>0</v>
      </c>
      <c r="I418" s="216" t="e">
        <v>#DIV/0!</v>
      </c>
      <c r="J418" s="208"/>
    </row>
    <row r="419" spans="1:10" s="65" customFormat="1" ht="31.5" hidden="1" x14ac:dyDescent="0.25">
      <c r="A419" s="76" t="s">
        <v>16</v>
      </c>
      <c r="B419" s="110" t="s">
        <v>374</v>
      </c>
      <c r="C419" s="111" t="s">
        <v>37</v>
      </c>
      <c r="D419" s="86" t="s">
        <v>29</v>
      </c>
      <c r="E419" s="152" t="s">
        <v>17</v>
      </c>
      <c r="F419" s="195">
        <v>0</v>
      </c>
      <c r="G419" s="195">
        <v>0</v>
      </c>
      <c r="H419" s="195">
        <v>0</v>
      </c>
      <c r="I419" s="217" t="e">
        <v>#DIV/0!</v>
      </c>
      <c r="J419" s="208"/>
    </row>
    <row r="420" spans="1:10" s="65" customFormat="1" ht="31.5" x14ac:dyDescent="0.25">
      <c r="A420" s="80" t="s">
        <v>376</v>
      </c>
      <c r="B420" s="108" t="s">
        <v>374</v>
      </c>
      <c r="C420" s="109" t="s">
        <v>37</v>
      </c>
      <c r="D420" s="83" t="s">
        <v>377</v>
      </c>
      <c r="E420" s="151"/>
      <c r="F420" s="132">
        <v>25000</v>
      </c>
      <c r="G420" s="132">
        <v>25000</v>
      </c>
      <c r="H420" s="132">
        <v>25000</v>
      </c>
      <c r="I420" s="216">
        <v>100</v>
      </c>
      <c r="J420" s="208"/>
    </row>
    <row r="421" spans="1:10" s="65" customFormat="1" ht="33" customHeight="1" x14ac:dyDescent="0.25">
      <c r="A421" s="76" t="s">
        <v>16</v>
      </c>
      <c r="B421" s="110" t="s">
        <v>374</v>
      </c>
      <c r="C421" s="111" t="s">
        <v>37</v>
      </c>
      <c r="D421" s="86" t="s">
        <v>377</v>
      </c>
      <c r="E421" s="152" t="s">
        <v>17</v>
      </c>
      <c r="F421" s="195">
        <v>25000</v>
      </c>
      <c r="G421" s="195">
        <v>25000</v>
      </c>
      <c r="H421" s="195">
        <v>25000</v>
      </c>
      <c r="I421" s="217">
        <v>100</v>
      </c>
      <c r="J421" s="208"/>
    </row>
    <row r="422" spans="1:10" s="65" customFormat="1" ht="18" customHeight="1" x14ac:dyDescent="0.25">
      <c r="A422" s="88" t="s">
        <v>378</v>
      </c>
      <c r="B422" s="89" t="s">
        <v>379</v>
      </c>
      <c r="C422" s="90" t="s">
        <v>7</v>
      </c>
      <c r="D422" s="91" t="s">
        <v>8</v>
      </c>
      <c r="E422" s="149"/>
      <c r="F422" s="193">
        <v>10000</v>
      </c>
      <c r="G422" s="193">
        <v>0</v>
      </c>
      <c r="H422" s="193">
        <v>0</v>
      </c>
      <c r="I422" s="218"/>
      <c r="J422" s="208"/>
    </row>
    <row r="423" spans="1:10" s="65" customFormat="1" ht="18" customHeight="1" x14ac:dyDescent="0.25">
      <c r="A423" s="92" t="s">
        <v>380</v>
      </c>
      <c r="B423" s="101" t="s">
        <v>379</v>
      </c>
      <c r="C423" s="102" t="s">
        <v>12</v>
      </c>
      <c r="D423" s="95" t="s">
        <v>8</v>
      </c>
      <c r="E423" s="150"/>
      <c r="F423" s="194">
        <v>10000</v>
      </c>
      <c r="G423" s="194">
        <v>0</v>
      </c>
      <c r="H423" s="194">
        <v>0</v>
      </c>
      <c r="I423" s="219"/>
      <c r="J423" s="208"/>
    </row>
    <row r="424" spans="1:10" s="65" customFormat="1" ht="18" customHeight="1" x14ac:dyDescent="0.25">
      <c r="A424" s="71" t="s">
        <v>381</v>
      </c>
      <c r="B424" s="108" t="s">
        <v>379</v>
      </c>
      <c r="C424" s="109" t="s">
        <v>12</v>
      </c>
      <c r="D424" s="83" t="s">
        <v>382</v>
      </c>
      <c r="E424" s="151"/>
      <c r="F424" s="132">
        <v>10000</v>
      </c>
      <c r="G424" s="132">
        <v>0</v>
      </c>
      <c r="H424" s="132">
        <v>0</v>
      </c>
      <c r="I424" s="216"/>
      <c r="J424" s="208"/>
    </row>
    <row r="425" spans="1:10" s="65" customFormat="1" ht="18" customHeight="1" x14ac:dyDescent="0.25">
      <c r="A425" s="98" t="s">
        <v>26</v>
      </c>
      <c r="B425" s="110" t="s">
        <v>379</v>
      </c>
      <c r="C425" s="111" t="s">
        <v>12</v>
      </c>
      <c r="D425" s="86" t="s">
        <v>382</v>
      </c>
      <c r="E425" s="152" t="s">
        <v>27</v>
      </c>
      <c r="F425" s="195">
        <v>10000</v>
      </c>
      <c r="G425" s="195">
        <v>0</v>
      </c>
      <c r="H425" s="195">
        <v>0</v>
      </c>
      <c r="I425" s="217"/>
      <c r="J425" s="208"/>
    </row>
    <row r="426" spans="1:10" s="65" customFormat="1" ht="18" hidden="1" customHeight="1" x14ac:dyDescent="0.25">
      <c r="A426" s="71" t="s">
        <v>383</v>
      </c>
      <c r="B426" s="108" t="s">
        <v>379</v>
      </c>
      <c r="C426" s="109" t="s">
        <v>12</v>
      </c>
      <c r="D426" s="83" t="s">
        <v>384</v>
      </c>
      <c r="E426" s="151"/>
      <c r="F426" s="132"/>
      <c r="G426" s="132"/>
      <c r="H426" s="132">
        <v>0</v>
      </c>
      <c r="I426" s="216" t="e">
        <v>#DIV/0!</v>
      </c>
      <c r="J426" s="208"/>
    </row>
    <row r="427" spans="1:10" s="65" customFormat="1" ht="18" hidden="1" customHeight="1" x14ac:dyDescent="0.25">
      <c r="A427" s="98" t="s">
        <v>26</v>
      </c>
      <c r="B427" s="110" t="s">
        <v>379</v>
      </c>
      <c r="C427" s="111" t="s">
        <v>12</v>
      </c>
      <c r="D427" s="86" t="s">
        <v>384</v>
      </c>
      <c r="E427" s="152" t="s">
        <v>27</v>
      </c>
      <c r="F427" s="195"/>
      <c r="G427" s="195"/>
      <c r="H427" s="195"/>
      <c r="I427" s="217" t="e">
        <v>#DIV/0!</v>
      </c>
      <c r="J427" s="208"/>
    </row>
    <row r="428" spans="1:10" s="65" customFormat="1" ht="49.5" customHeight="1" x14ac:dyDescent="0.25">
      <c r="A428" s="103" t="s">
        <v>385</v>
      </c>
      <c r="B428" s="104" t="s">
        <v>386</v>
      </c>
      <c r="C428" s="105" t="s">
        <v>7</v>
      </c>
      <c r="D428" s="106" t="s">
        <v>8</v>
      </c>
      <c r="E428" s="148"/>
      <c r="F428" s="196">
        <v>24411104</v>
      </c>
      <c r="G428" s="196">
        <v>24411104</v>
      </c>
      <c r="H428" s="196">
        <v>24411104</v>
      </c>
      <c r="I428" s="213">
        <v>100</v>
      </c>
      <c r="J428" s="208"/>
    </row>
    <row r="429" spans="1:10" s="65" customFormat="1" ht="63.75" customHeight="1" x14ac:dyDescent="0.25">
      <c r="A429" s="88" t="s">
        <v>387</v>
      </c>
      <c r="B429" s="89" t="s">
        <v>388</v>
      </c>
      <c r="C429" s="90" t="s">
        <v>7</v>
      </c>
      <c r="D429" s="91" t="s">
        <v>8</v>
      </c>
      <c r="E429" s="149"/>
      <c r="F429" s="193">
        <v>24411104</v>
      </c>
      <c r="G429" s="193">
        <v>24411104</v>
      </c>
      <c r="H429" s="193">
        <v>24411104</v>
      </c>
      <c r="I429" s="218">
        <v>100</v>
      </c>
      <c r="J429" s="208"/>
    </row>
    <row r="430" spans="1:10" s="65" customFormat="1" ht="52.5" customHeight="1" x14ac:dyDescent="0.25">
      <c r="A430" s="92" t="s">
        <v>389</v>
      </c>
      <c r="B430" s="101" t="s">
        <v>388</v>
      </c>
      <c r="C430" s="102" t="s">
        <v>12</v>
      </c>
      <c r="D430" s="95" t="s">
        <v>8</v>
      </c>
      <c r="E430" s="150"/>
      <c r="F430" s="194">
        <v>24411104</v>
      </c>
      <c r="G430" s="194">
        <v>24411104</v>
      </c>
      <c r="H430" s="194">
        <v>24411104</v>
      </c>
      <c r="I430" s="219">
        <v>100</v>
      </c>
      <c r="J430" s="208"/>
    </row>
    <row r="431" spans="1:10" s="65" customFormat="1" ht="33.75" customHeight="1" x14ac:dyDescent="0.25">
      <c r="A431" s="71" t="s">
        <v>293</v>
      </c>
      <c r="B431" s="108" t="s">
        <v>388</v>
      </c>
      <c r="C431" s="109" t="s">
        <v>12</v>
      </c>
      <c r="D431" s="83" t="s">
        <v>294</v>
      </c>
      <c r="E431" s="151"/>
      <c r="F431" s="132">
        <v>24411104</v>
      </c>
      <c r="G431" s="132">
        <v>24411104</v>
      </c>
      <c r="H431" s="132">
        <v>24411104</v>
      </c>
      <c r="I431" s="216">
        <v>100</v>
      </c>
      <c r="J431" s="208"/>
    </row>
    <row r="432" spans="1:10" s="65" customFormat="1" ht="33.75" customHeight="1" x14ac:dyDescent="0.25">
      <c r="A432" s="98" t="s">
        <v>211</v>
      </c>
      <c r="B432" s="110" t="s">
        <v>388</v>
      </c>
      <c r="C432" s="111" t="s">
        <v>12</v>
      </c>
      <c r="D432" s="86" t="s">
        <v>294</v>
      </c>
      <c r="E432" s="152" t="s">
        <v>212</v>
      </c>
      <c r="F432" s="195">
        <v>24411104</v>
      </c>
      <c r="G432" s="195">
        <v>24411104</v>
      </c>
      <c r="H432" s="195">
        <v>24411104</v>
      </c>
      <c r="I432" s="217">
        <v>100</v>
      </c>
      <c r="J432" s="208"/>
    </row>
    <row r="433" spans="1:10" s="65" customFormat="1" ht="17.25" hidden="1" customHeight="1" x14ac:dyDescent="0.25">
      <c r="A433" s="98" t="s">
        <v>40</v>
      </c>
      <c r="B433" s="110" t="s">
        <v>388</v>
      </c>
      <c r="C433" s="111" t="s">
        <v>37</v>
      </c>
      <c r="D433" s="86" t="s">
        <v>390</v>
      </c>
      <c r="E433" s="152" t="s">
        <v>41</v>
      </c>
      <c r="F433" s="195"/>
      <c r="G433" s="195"/>
      <c r="H433" s="195">
        <v>0</v>
      </c>
      <c r="I433" s="217" t="e">
        <v>#DIV/0!</v>
      </c>
      <c r="J433" s="208"/>
    </row>
    <row r="434" spans="1:10" s="65" customFormat="1" ht="16.5" hidden="1" customHeight="1" x14ac:dyDescent="0.25">
      <c r="A434" s="71" t="s">
        <v>391</v>
      </c>
      <c r="B434" s="108" t="s">
        <v>388</v>
      </c>
      <c r="C434" s="109" t="s">
        <v>37</v>
      </c>
      <c r="D434" s="83" t="s">
        <v>392</v>
      </c>
      <c r="E434" s="151"/>
      <c r="F434" s="132"/>
      <c r="G434" s="132"/>
      <c r="H434" s="132">
        <v>0</v>
      </c>
      <c r="I434" s="216" t="e">
        <v>#DIV/0!</v>
      </c>
      <c r="J434" s="208"/>
    </row>
    <row r="435" spans="1:10" s="65" customFormat="1" ht="15.75" hidden="1" customHeight="1" x14ac:dyDescent="0.25">
      <c r="A435" s="98" t="s">
        <v>40</v>
      </c>
      <c r="B435" s="110" t="s">
        <v>388</v>
      </c>
      <c r="C435" s="111" t="s">
        <v>37</v>
      </c>
      <c r="D435" s="86" t="s">
        <v>392</v>
      </c>
      <c r="E435" s="152" t="s">
        <v>41</v>
      </c>
      <c r="F435" s="195"/>
      <c r="G435" s="195"/>
      <c r="H435" s="195">
        <v>0</v>
      </c>
      <c r="I435" s="217" t="e">
        <v>#DIV/0!</v>
      </c>
      <c r="J435" s="208"/>
    </row>
    <row r="436" spans="1:10" s="65" customFormat="1" ht="15.75" hidden="1" customHeight="1" x14ac:dyDescent="0.25">
      <c r="A436" s="71" t="s">
        <v>393</v>
      </c>
      <c r="B436" s="108" t="s">
        <v>388</v>
      </c>
      <c r="C436" s="109" t="s">
        <v>37</v>
      </c>
      <c r="D436" s="83" t="s">
        <v>394</v>
      </c>
      <c r="E436" s="151"/>
      <c r="F436" s="132"/>
      <c r="G436" s="132"/>
      <c r="H436" s="132">
        <v>0</v>
      </c>
      <c r="I436" s="216" t="e">
        <v>#DIV/0!</v>
      </c>
      <c r="J436" s="208"/>
    </row>
    <row r="437" spans="1:10" s="65" customFormat="1" ht="15.75" hidden="1" customHeight="1" x14ac:dyDescent="0.25">
      <c r="A437" s="98" t="s">
        <v>40</v>
      </c>
      <c r="B437" s="110" t="s">
        <v>388</v>
      </c>
      <c r="C437" s="111" t="s">
        <v>37</v>
      </c>
      <c r="D437" s="86" t="s">
        <v>394</v>
      </c>
      <c r="E437" s="152" t="s">
        <v>41</v>
      </c>
      <c r="F437" s="195"/>
      <c r="G437" s="195"/>
      <c r="H437" s="195">
        <v>0</v>
      </c>
      <c r="I437" s="217" t="e">
        <v>#DIV/0!</v>
      </c>
      <c r="J437" s="208"/>
    </row>
    <row r="438" spans="1:10" s="65" customFormat="1" ht="45" hidden="1" customHeight="1" x14ac:dyDescent="0.25">
      <c r="A438" s="71" t="s">
        <v>395</v>
      </c>
      <c r="B438" s="108" t="s">
        <v>388</v>
      </c>
      <c r="C438" s="109" t="s">
        <v>37</v>
      </c>
      <c r="D438" s="83" t="s">
        <v>396</v>
      </c>
      <c r="E438" s="151"/>
      <c r="F438" s="132"/>
      <c r="G438" s="132"/>
      <c r="H438" s="132">
        <v>0</v>
      </c>
      <c r="I438" s="216" t="e">
        <v>#DIV/0!</v>
      </c>
      <c r="J438" s="208"/>
    </row>
    <row r="439" spans="1:10" s="65" customFormat="1" ht="15.75" hidden="1" customHeight="1" x14ac:dyDescent="0.25">
      <c r="A439" s="98" t="s">
        <v>40</v>
      </c>
      <c r="B439" s="110" t="s">
        <v>388</v>
      </c>
      <c r="C439" s="111" t="s">
        <v>37</v>
      </c>
      <c r="D439" s="86" t="s">
        <v>396</v>
      </c>
      <c r="E439" s="152" t="s">
        <v>41</v>
      </c>
      <c r="F439" s="195"/>
      <c r="G439" s="195"/>
      <c r="H439" s="195">
        <v>0</v>
      </c>
      <c r="I439" s="217" t="e">
        <v>#DIV/0!</v>
      </c>
      <c r="J439" s="208"/>
    </row>
    <row r="440" spans="1:10" ht="33.75" customHeight="1" x14ac:dyDescent="0.25">
      <c r="A440" s="103" t="s">
        <v>397</v>
      </c>
      <c r="B440" s="13" t="s">
        <v>398</v>
      </c>
      <c r="C440" s="14" t="s">
        <v>7</v>
      </c>
      <c r="D440" s="15" t="s">
        <v>8</v>
      </c>
      <c r="E440" s="159"/>
      <c r="F440" s="17">
        <v>389300</v>
      </c>
      <c r="G440" s="17">
        <v>389300</v>
      </c>
      <c r="H440" s="17">
        <v>387631</v>
      </c>
      <c r="I440" s="213">
        <v>99.57128178782429</v>
      </c>
      <c r="J440" s="208"/>
    </row>
    <row r="441" spans="1:10" ht="51.75" customHeight="1" x14ac:dyDescent="0.25">
      <c r="A441" s="47" t="s">
        <v>399</v>
      </c>
      <c r="B441" s="168" t="s">
        <v>400</v>
      </c>
      <c r="C441" s="49" t="s">
        <v>7</v>
      </c>
      <c r="D441" s="50" t="s">
        <v>8</v>
      </c>
      <c r="E441" s="182"/>
      <c r="F441" s="52">
        <v>83500</v>
      </c>
      <c r="G441" s="52">
        <v>83500</v>
      </c>
      <c r="H441" s="52">
        <v>81831</v>
      </c>
      <c r="I441" s="218">
        <v>98.00119760479042</v>
      </c>
      <c r="J441" s="208"/>
    </row>
    <row r="442" spans="1:10" ht="33.75" customHeight="1" x14ac:dyDescent="0.25">
      <c r="A442" s="53" t="s">
        <v>401</v>
      </c>
      <c r="B442" s="54" t="s">
        <v>400</v>
      </c>
      <c r="C442" s="55" t="s">
        <v>12</v>
      </c>
      <c r="D442" s="56" t="s">
        <v>8</v>
      </c>
      <c r="E442" s="183"/>
      <c r="F442" s="58">
        <v>83500</v>
      </c>
      <c r="G442" s="58">
        <v>83500</v>
      </c>
      <c r="H442" s="58">
        <v>81831</v>
      </c>
      <c r="I442" s="219">
        <v>98.00119760479042</v>
      </c>
      <c r="J442" s="208"/>
    </row>
    <row r="443" spans="1:10" ht="18" customHeight="1" x14ac:dyDescent="0.25">
      <c r="A443" s="29" t="s">
        <v>402</v>
      </c>
      <c r="B443" s="30" t="s">
        <v>400</v>
      </c>
      <c r="C443" s="31" t="s">
        <v>12</v>
      </c>
      <c r="D443" s="32" t="s">
        <v>403</v>
      </c>
      <c r="E443" s="117"/>
      <c r="F443" s="34">
        <v>83500</v>
      </c>
      <c r="G443" s="34">
        <v>83500</v>
      </c>
      <c r="H443" s="34">
        <v>81831</v>
      </c>
      <c r="I443" s="216">
        <v>98.00119760479042</v>
      </c>
      <c r="J443" s="208"/>
    </row>
    <row r="444" spans="1:10" ht="33.75" customHeight="1" x14ac:dyDescent="0.25">
      <c r="A444" s="76" t="s">
        <v>16</v>
      </c>
      <c r="B444" s="36" t="s">
        <v>400</v>
      </c>
      <c r="C444" s="37" t="s">
        <v>12</v>
      </c>
      <c r="D444" s="38" t="s">
        <v>403</v>
      </c>
      <c r="E444" s="184" t="s">
        <v>17</v>
      </c>
      <c r="F444" s="40">
        <v>83500</v>
      </c>
      <c r="G444" s="40">
        <v>83500</v>
      </c>
      <c r="H444" s="40">
        <v>81831</v>
      </c>
      <c r="I444" s="217">
        <v>98.00119760479042</v>
      </c>
      <c r="J444" s="208"/>
    </row>
    <row r="445" spans="1:10" s="65" customFormat="1" ht="51" customHeight="1" x14ac:dyDescent="0.25">
      <c r="A445" s="88" t="s">
        <v>404</v>
      </c>
      <c r="B445" s="168" t="s">
        <v>405</v>
      </c>
      <c r="C445" s="49" t="s">
        <v>7</v>
      </c>
      <c r="D445" s="50" t="s">
        <v>8</v>
      </c>
      <c r="E445" s="182"/>
      <c r="F445" s="52">
        <v>305800</v>
      </c>
      <c r="G445" s="52">
        <v>305800</v>
      </c>
      <c r="H445" s="52">
        <v>305800</v>
      </c>
      <c r="I445" s="218">
        <v>100</v>
      </c>
      <c r="J445" s="208"/>
    </row>
    <row r="446" spans="1:10" s="65" customFormat="1" ht="51" customHeight="1" x14ac:dyDescent="0.25">
      <c r="A446" s="92" t="s">
        <v>406</v>
      </c>
      <c r="B446" s="54" t="s">
        <v>405</v>
      </c>
      <c r="C446" s="55" t="s">
        <v>37</v>
      </c>
      <c r="D446" s="56" t="s">
        <v>8</v>
      </c>
      <c r="E446" s="183"/>
      <c r="F446" s="58">
        <v>305800</v>
      </c>
      <c r="G446" s="58">
        <v>305800</v>
      </c>
      <c r="H446" s="58">
        <v>305800</v>
      </c>
      <c r="I446" s="219">
        <v>100</v>
      </c>
      <c r="J446" s="208"/>
    </row>
    <row r="447" spans="1:10" s="65" customFormat="1" ht="32.25" customHeight="1" x14ac:dyDescent="0.25">
      <c r="A447" s="71" t="s">
        <v>407</v>
      </c>
      <c r="B447" s="30" t="s">
        <v>405</v>
      </c>
      <c r="C447" s="31" t="s">
        <v>37</v>
      </c>
      <c r="D447" s="32" t="s">
        <v>408</v>
      </c>
      <c r="E447" s="117"/>
      <c r="F447" s="34">
        <v>305800</v>
      </c>
      <c r="G447" s="34">
        <v>305800</v>
      </c>
      <c r="H447" s="34">
        <v>305800</v>
      </c>
      <c r="I447" s="216">
        <v>100</v>
      </c>
      <c r="J447" s="208"/>
    </row>
    <row r="448" spans="1:10" s="65" customFormat="1" ht="47.25" x14ac:dyDescent="0.25">
      <c r="A448" s="98" t="s">
        <v>24</v>
      </c>
      <c r="B448" s="36" t="s">
        <v>405</v>
      </c>
      <c r="C448" s="37" t="s">
        <v>37</v>
      </c>
      <c r="D448" s="38" t="s">
        <v>408</v>
      </c>
      <c r="E448" s="184" t="s">
        <v>25</v>
      </c>
      <c r="F448" s="40">
        <v>305800</v>
      </c>
      <c r="G448" s="40">
        <v>305800</v>
      </c>
      <c r="H448" s="40">
        <v>305800</v>
      </c>
      <c r="I448" s="217">
        <v>100</v>
      </c>
      <c r="J448" s="208"/>
    </row>
  </sheetData>
  <mergeCells count="4">
    <mergeCell ref="A4:I4"/>
    <mergeCell ref="B6:D6"/>
    <mergeCell ref="A2:I2"/>
    <mergeCell ref="A3:I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dcterms:created xsi:type="dcterms:W3CDTF">2021-01-19T14:58:21Z</dcterms:created>
  <dcterms:modified xsi:type="dcterms:W3CDTF">2021-04-20T12:12:54Z</dcterms:modified>
</cp:coreProperties>
</file>